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46"/>
  </bookViews>
  <sheets>
    <sheet name="1-9月" sheetId="1" r:id="rId1"/>
    <sheet name="1-8月" sheetId="2" state="hidden" r:id="rId2"/>
    <sheet name="1-7月" sheetId="3" state="hidden" r:id="rId3"/>
    <sheet name="1-6月" sheetId="4" state="hidden" r:id="rId4"/>
    <sheet name="1-5月" sheetId="5" state="hidden" r:id="rId5"/>
    <sheet name="1-4月" sheetId="6" state="hidden" r:id="rId6"/>
    <sheet name="1-3月" sheetId="7" state="hidden" r:id="rId7"/>
    <sheet name="核实" sheetId="8" state="hidden" r:id="rId8"/>
  </sheets>
  <definedNames>
    <definedName name="_xlnm.Print_Titles" localSheetId="0">'1-9月'!$2:$4</definedName>
  </definedNames>
  <calcPr calcId="144525"/>
</workbook>
</file>

<file path=xl/comments1.xml><?xml version="1.0" encoding="utf-8"?>
<comments xmlns="http://schemas.openxmlformats.org/spreadsheetml/2006/main">
  <authors>
    <author>tc={4EF5E1D8-3C95-4DA2-867E-DF62BAF5B0B2}</author>
  </authors>
  <commentList>
    <comment ref="AO70" authorId="0">
      <text>
        <r>
          <rPr>
            <sz val="10"/>
            <rFont val="宋体"/>
            <charset val="134"/>
          </rPr>
          <t>因口径调整，核减1个</t>
        </r>
      </text>
    </comment>
  </commentList>
</comments>
</file>

<file path=xl/sharedStrings.xml><?xml version="1.0" encoding="utf-8"?>
<sst xmlns="http://schemas.openxmlformats.org/spreadsheetml/2006/main" count="14812" uniqueCount="646">
  <si>
    <t>附表</t>
  </si>
  <si>
    <t>2025年1-3月30+1项民生实事进展情况表</t>
  </si>
  <si>
    <t>领域</t>
  </si>
  <si>
    <t>序号</t>
  </si>
  <si>
    <t>项目名称</t>
  </si>
  <si>
    <t>目标任务</t>
  </si>
  <si>
    <t>牵头单位</t>
  </si>
  <si>
    <t>全市完成</t>
  </si>
  <si>
    <t>全市进度</t>
  </si>
  <si>
    <t>市直</t>
  </si>
  <si>
    <t>屯溪区</t>
  </si>
  <si>
    <t>黄山区</t>
  </si>
  <si>
    <t>徽州区</t>
  </si>
  <si>
    <t>歙县</t>
  </si>
  <si>
    <t>休宁县</t>
  </si>
  <si>
    <t>黟县</t>
  </si>
  <si>
    <t>祁门县</t>
  </si>
  <si>
    <t>风景区</t>
  </si>
  <si>
    <t>高新区</t>
  </si>
  <si>
    <t>备注</t>
  </si>
  <si>
    <t>累计完成</t>
  </si>
  <si>
    <t>累计进度</t>
  </si>
  <si>
    <t>社会保障</t>
  </si>
  <si>
    <t>加快城乡养老服务体系建设</t>
  </si>
  <si>
    <t>建设社区嵌入式养老服务机构（综合体）5个</t>
  </si>
  <si>
    <t>市民政局</t>
  </si>
  <si>
    <t>无</t>
  </si>
  <si>
    <t>建设农村幸福院35个</t>
  </si>
  <si>
    <t>支持37家公建公营农村敬老院管理服务提升</t>
  </si>
  <si>
    <t>加强城乡公益性公墓建设管理</t>
  </si>
  <si>
    <t>推进不少于12个城乡公益性公墓新建、改扩建或配套设施改造以及提升管理维护水平</t>
  </si>
  <si>
    <t>困难
群体
救助</t>
  </si>
  <si>
    <t>精准做好城乡特困家庭筛查和兜底工作；对困难群众参加城乡居民医保个人缴费部分给予分类资助</t>
  </si>
  <si>
    <t>特困人员基本生活标准按照不低于当地最低生活保障标准的1.3倍确定</t>
  </si>
  <si>
    <t>截至目前我市城乡低保标准分别为每人每月788元和每人每月760元，城乡特困人员基本生活保障标准分别为每人每月1277元和每人每月988元，照料护理标准也相应进行了调整。截至2024年3月底，全市累计保障低保对象30553万人，供养特困人员9319人，累计支出资金7272.47万元，困难群众基本生活保障水平不断提升。</t>
  </si>
  <si>
    <t>应保尽保</t>
  </si>
  <si>
    <r>
      <rPr>
        <sz val="12"/>
        <color rgb="FFFF0000"/>
        <rFont val="等线"/>
        <charset val="134"/>
      </rPr>
      <t>填表说明：</t>
    </r>
    <r>
      <rPr>
        <sz val="12"/>
        <color rgb="FFFF0000"/>
        <rFont val="宋体"/>
        <charset val="134"/>
      </rPr>
      <t xml:space="preserve">1.全市进度与当前进度请填写百分比,进度尽量量化，不可量化的项目请填写“持续推进”2.当月完成的时间范围为8月  3.存在问题纳入市政府周例会调度 </t>
    </r>
    <r>
      <rPr>
        <sz val="12"/>
        <color rgb="FFFF0000"/>
        <rFont val="宋体"/>
        <charset val="134"/>
      </rPr>
      <t xml:space="preserve">
4.对接情况（例：XX于X月X日微信（或电话、当面）对接，考核情况为：XXX）</t>
    </r>
  </si>
  <si>
    <t>2024年1-8月50+1项民生实事进展情况表</t>
  </si>
  <si>
    <t>对接情况
（范例见上面红字）</t>
  </si>
  <si>
    <t>存在问题</t>
  </si>
  <si>
    <t>当月完成</t>
  </si>
  <si>
    <t>促进就业</t>
  </si>
  <si>
    <t>促进重点群体稳定就业</t>
  </si>
  <si>
    <t>城镇新增就业12000人</t>
  </si>
  <si>
    <t>市人力资源社会保障局</t>
  </si>
  <si>
    <t>-</t>
  </si>
  <si>
    <t>“三公里”充分就业社区35个</t>
  </si>
  <si>
    <t>支持毕业生求职创业</t>
  </si>
  <si>
    <t>按1500元/人标准发放求职创业补贴</t>
  </si>
  <si>
    <t>待省级统一部署后启动该项工作</t>
  </si>
  <si>
    <t>按市人社局统一口径推进</t>
  </si>
  <si>
    <t>放心家政行动</t>
  </si>
  <si>
    <t>培训家政服务人员5450人次</t>
  </si>
  <si>
    <t>市商务局</t>
  </si>
  <si>
    <t>2024年8月26日与服务贸易和商贸服务业处处长贾明飞当面对接</t>
  </si>
  <si>
    <t>新增家政服务人员2200人</t>
  </si>
  <si>
    <t>社会
保障</t>
  </si>
  <si>
    <t>加强城乡低保人员和特困人员生活保障,规范确定和调整低保标准</t>
  </si>
  <si>
    <t>最低生活保障</t>
  </si>
  <si>
    <t>农村标准(元/月)</t>
  </si>
  <si>
    <t>持续推进</t>
  </si>
  <si>
    <t>8月29日微信与省厅对接报告内容：截至2024年8月底，全市累计保障低保对象25.52万人次，供养特困人员7.1万人次，累计支出资金1.89亿元，困难群众基本生活保障水平不断提升。</t>
  </si>
  <si>
    <t>农村保障人次</t>
  </si>
  <si>
    <t>城市标准（元/月）</t>
  </si>
  <si>
    <t>城市保障人次</t>
  </si>
  <si>
    <t>特困人员救助供养</t>
  </si>
  <si>
    <t>农村标准（元/月）</t>
  </si>
  <si>
    <t>黄山区与祁门县无城市特困人员</t>
  </si>
  <si>
    <t>农村敬老院运营服务能力提升</t>
  </si>
  <si>
    <t>督促辖区内40家公建公营敬老院规范运营，加强内部安全管理，提升服务质量</t>
  </si>
  <si>
    <t>经常性的与省民政厅养老处进行微信和电话对接，汇报推进情况。</t>
  </si>
  <si>
    <t>敬老院运营管理、服务质量有待进一步规范和提高。</t>
  </si>
  <si>
    <t>推进不少于26个城乡公益性公墓新建、改扩建或配套设施改造以及提升管理维护水平</t>
  </si>
  <si>
    <t>按照工程进度测算</t>
  </si>
  <si>
    <t>企业职工退休一件事一次办理</t>
  </si>
  <si>
    <t>企业职工退休一件事一次办理人次</t>
  </si>
  <si>
    <t>8月9日微信对接，内容：确定我市灵活就业人员退休办理宣传视频，并报省人社厅和省电视台。8月27日微信对接，内容：编写我市高效办成退休“一件事”案例素材上报省厅。</t>
  </si>
  <si>
    <t>稳步推进长期护理保险制度建设</t>
  </si>
  <si>
    <t>制定我市推进长期护理保险制度建设实施方案；实现长期护理保险基金独立筹资；实施公平适度的待遇保障</t>
  </si>
  <si>
    <t>市医保局</t>
  </si>
  <si>
    <t>目前省医保局已出台长期护理保险民生实事方案，方案明确省医保局将根据国家医保局征求意见稿的主要精神，组织开展安徽省长期护理保险筹资、待遇支付等数据测算。并指导地市先期开展自我评估。我市将根据省级部门部署，做好相关工作落实。</t>
  </si>
  <si>
    <t>按市医保局统一口径推进</t>
  </si>
  <si>
    <t>困难职工帮扶救助</t>
  </si>
  <si>
    <t>生活救助101户</t>
  </si>
  <si>
    <t>市总工会</t>
  </si>
  <si>
    <t>8月13日当面对接省总权益部绩效目标考核指标评分标准。</t>
  </si>
  <si>
    <t>市直含高新区和风景区，由市总工会统一调度</t>
  </si>
  <si>
    <t>子女助学29人</t>
  </si>
  <si>
    <t>医疗救助53户</t>
  </si>
  <si>
    <t>困难残疾人康复工程</t>
  </si>
  <si>
    <t>为281名符合条件的视力、听力、言语、肢体、智力等残疾儿童和孤独症儿童提供康复训练救助</t>
  </si>
  <si>
    <t>市残联</t>
  </si>
  <si>
    <t>康复科于8月26日通过微信方式与省残联高青琳副理事长、康复处杨颖副处长对接，考核情况为：汇报我市三部门联动，实施六项行动推进儿童青少年脊柱侧弯防治、第八次残疾预防日活动开展等特色工作开展情况，争取指导和支持。</t>
  </si>
  <si>
    <t>为18名残疾儿童适配假肢矫形器提供救助</t>
  </si>
  <si>
    <t>为15名残疾儿童适配其他辅具提供救助</t>
  </si>
  <si>
    <t>为990名有需求的持证残疾人适配基本型辅助器具给予补贴，推进“互联网+辅助器具”服务</t>
  </si>
  <si>
    <t>为2175名困难精神残疾人提供药费补助</t>
  </si>
  <si>
    <t>推动实现残疾人较高质量就业；“阳光家园计划”托养服务项目</t>
  </si>
  <si>
    <t>为325人（次）有需求的残疾人开展职业技能培训和创业培训</t>
  </si>
  <si>
    <t>教就科于8月19日，通过微信和省残联教就处对接民生实事项目评分办法。</t>
  </si>
  <si>
    <t>开展就业年龄段智力、精神和重度肢体残疾人托养服务不少于257人</t>
  </si>
  <si>
    <t>持续优化无障碍环境</t>
  </si>
  <si>
    <t>为全市160户困难重度残疾人家庭实施无障碍改造</t>
  </si>
  <si>
    <t>维权科于8月26日通过微信和省残联维权处对接，得到肯定。</t>
  </si>
  <si>
    <t>大力推进社区居家养老服务</t>
  </si>
  <si>
    <t>支持完成特殊困难老年人家庭适老化改造不少于898户</t>
  </si>
  <si>
    <t>支持各地建设社区嵌入式养老服务机构（综合体）不少于3个</t>
  </si>
  <si>
    <t>加强困难大病患者救治</t>
  </si>
  <si>
    <t>摸排符合资助条件的血友病困难患者及恶性肿瘤、心脏大血管疾病、再生障碍性贫血等重大疾病困难患者,根据支持政策应助尽助</t>
  </si>
  <si>
    <t>此项任务为省本级任务，地市无任务，可协助省厅摸排。</t>
  </si>
  <si>
    <t>按市民政局统一口径推进</t>
  </si>
  <si>
    <t>强化残疾人福利保障</t>
  </si>
  <si>
    <t>困难残疾人生活补贴和重度残疾人护理补贴全部提高到每人86元/月，实现应保尽保</t>
  </si>
  <si>
    <t>困难残疾人补贴标准（元/月）</t>
  </si>
  <si>
    <t>困难残疾人补贴人数</t>
  </si>
  <si>
    <t>重度残疾人补贴标准（元/月）</t>
  </si>
  <si>
    <t>重度残疾人补贴人数</t>
  </si>
  <si>
    <t>困难群体法律援助</t>
  </si>
  <si>
    <t>全市办理法律援助案件1970件</t>
  </si>
  <si>
    <t>市司法局</t>
  </si>
  <si>
    <t>8月14日与省法援中心电话对接绩效目标考核指标评分标准。</t>
  </si>
  <si>
    <t>强化困难退役军人服务保障</t>
  </si>
  <si>
    <t>帮助帮扶困难退役军人和军属烈属190人</t>
  </si>
  <si>
    <t>市退役军人事务局</t>
  </si>
  <si>
    <t>8月29日赴省退役军人事务厅对接民生实事项目考核评分标准。</t>
  </si>
  <si>
    <t>完善村(社区)“救急难”互助社运作机制</t>
  </si>
  <si>
    <t>全市753家村(社区)成立“救急难”互助社</t>
  </si>
  <si>
    <t xml:space="preserve"> 8月29日微信与省厅对接报告内容：  截至8月底，全市753个村（社区）均以登记或备案的形式成立了“救急难”互助社，全部具备了不少于3万元的启动资金。</t>
  </si>
  <si>
    <t>分类资助低收入人口参加基本医保</t>
  </si>
  <si>
    <t>低收入人口和脱贫人口参保率稳定在99%以上</t>
  </si>
  <si>
    <t>参保率</t>
  </si>
  <si>
    <t>脱贫人口参保率99.99%，低收入人口参保率100%</t>
  </si>
  <si>
    <t>待遇科于8月13日通过微信和省待遇处对接民生实事项目考核评分标准</t>
  </si>
  <si>
    <t>＞99%</t>
  </si>
  <si>
    <r>
      <rPr>
        <sz val="11"/>
        <color rgb="FF000000"/>
        <rFont val="宋体"/>
        <charset val="134"/>
      </rPr>
      <t>＞</t>
    </r>
    <r>
      <rPr>
        <sz val="11"/>
        <color rgb="FF000000"/>
        <rFont val="Times New Roman"/>
        <charset val="134"/>
      </rPr>
      <t>99%</t>
    </r>
  </si>
  <si>
    <t>新增6人，减少9人</t>
  </si>
  <si>
    <t>低收入人口3059人，脱贫人口131人</t>
  </si>
  <si>
    <r>
      <rPr>
        <sz val="11"/>
        <color rgb="FF000000"/>
        <rFont val="宋体"/>
        <charset val="134"/>
      </rPr>
      <t>脱贫人口参保率</t>
    </r>
    <r>
      <rPr>
        <sz val="11"/>
        <color rgb="FF000000"/>
        <rFont val="Times New Roman"/>
        <charset val="134"/>
      </rPr>
      <t>100%</t>
    </r>
    <r>
      <rPr>
        <sz val="11"/>
        <color rgb="FF000000"/>
        <rFont val="宋体"/>
        <charset val="134"/>
      </rPr>
      <t>，低收入人口参保率</t>
    </r>
    <r>
      <rPr>
        <sz val="11"/>
        <color rgb="FF000000"/>
        <rFont val="Times New Roman"/>
        <charset val="134"/>
      </rPr>
      <t>100%</t>
    </r>
  </si>
  <si>
    <t>新增3人，减少74人</t>
  </si>
  <si>
    <r>
      <rPr>
        <sz val="11"/>
        <color rgb="FF000000"/>
        <rFont val="宋体"/>
        <charset val="134"/>
      </rPr>
      <t>脱贫人口</t>
    </r>
    <r>
      <rPr>
        <sz val="11"/>
        <color rgb="FF000000"/>
        <rFont val="Times New Roman"/>
        <charset val="134"/>
      </rPr>
      <t>5029</t>
    </r>
    <r>
      <rPr>
        <sz val="11"/>
        <color rgb="FF000000"/>
        <rFont val="宋体"/>
        <charset val="134"/>
      </rPr>
      <t>人，低收入人口6444人</t>
    </r>
  </si>
  <si>
    <r>
      <rPr>
        <sz val="11"/>
        <color rgb="FF000000"/>
        <rFont val="宋体"/>
        <charset val="134"/>
      </rPr>
      <t>脱贫人口参保率</t>
    </r>
    <r>
      <rPr>
        <sz val="11"/>
        <color rgb="FF000000"/>
        <rFont val="Times New Roman"/>
        <charset val="134"/>
      </rPr>
      <t>99.94%</t>
    </r>
    <r>
      <rPr>
        <sz val="11"/>
        <color rgb="FF000000"/>
        <rFont val="宋体"/>
        <charset val="134"/>
      </rPr>
      <t>，低收入人口参保率</t>
    </r>
    <r>
      <rPr>
        <sz val="11"/>
        <color rgb="FF000000"/>
        <rFont val="Times New Roman"/>
        <charset val="134"/>
      </rPr>
      <t>100%</t>
    </r>
  </si>
  <si>
    <t>脱贫人口减少14人；低收入增加25人</t>
  </si>
  <si>
    <r>
      <rPr>
        <sz val="11"/>
        <color rgb="FF000000"/>
        <rFont val="宋体"/>
        <charset val="134"/>
      </rPr>
      <t>脱贫人口</t>
    </r>
    <r>
      <rPr>
        <sz val="11"/>
        <color rgb="FF000000"/>
        <rFont val="Times New Roman"/>
        <charset val="134"/>
      </rPr>
      <t>3543</t>
    </r>
    <r>
      <rPr>
        <sz val="11"/>
        <color rgb="FF000000"/>
        <rFont val="宋体"/>
        <charset val="134"/>
      </rPr>
      <t>人；低收入</t>
    </r>
    <r>
      <rPr>
        <sz val="11"/>
        <color rgb="FF000000"/>
        <rFont val="Times New Roman"/>
        <charset val="134"/>
      </rPr>
      <t>3090</t>
    </r>
    <r>
      <rPr>
        <sz val="11"/>
        <color rgb="FF000000"/>
        <rFont val="宋体"/>
        <charset val="134"/>
      </rPr>
      <t>人</t>
    </r>
  </si>
  <si>
    <t>脱贫人口参保率100%，低收入人口参保率100%</t>
  </si>
  <si>
    <t>新增78人
减少53人</t>
  </si>
  <si>
    <r>
      <rPr>
        <sz val="11"/>
        <color rgb="FF000000"/>
        <rFont val="宋体"/>
        <charset val="134"/>
      </rPr>
      <t>低收入人口</t>
    </r>
    <r>
      <rPr>
        <sz val="11"/>
        <color rgb="FF000000"/>
        <rFont val="Times New Roman"/>
        <charset val="134"/>
      </rPr>
      <t>17319</t>
    </r>
    <r>
      <rPr>
        <sz val="11"/>
        <color rgb="FF000000"/>
        <rFont val="宋体"/>
        <charset val="134"/>
      </rPr>
      <t>人</t>
    </r>
    <r>
      <rPr>
        <sz val="11"/>
        <color rgb="FF000000"/>
        <rFont val="宋体"/>
        <charset val="134"/>
      </rPr>
      <t xml:space="preserve">
脱贫人口33809人</t>
    </r>
  </si>
  <si>
    <r>
      <rPr>
        <sz val="11"/>
        <color rgb="FF000000"/>
        <rFont val="宋体"/>
        <charset val="134"/>
      </rPr>
      <t>脱贫人口参保率100</t>
    </r>
    <r>
      <rPr>
        <sz val="11"/>
        <color rgb="FF000000"/>
        <rFont val="Times New Roman"/>
        <charset val="134"/>
      </rPr>
      <t>%</t>
    </r>
    <r>
      <rPr>
        <sz val="11"/>
        <color rgb="FF000000"/>
        <rFont val="宋体"/>
        <charset val="134"/>
      </rPr>
      <t>，低收入人口参保率</t>
    </r>
    <r>
      <rPr>
        <sz val="11"/>
        <color rgb="FF000000"/>
        <rFont val="Times New Roman"/>
        <charset val="134"/>
      </rPr>
      <t>100%</t>
    </r>
  </si>
  <si>
    <t>新增130人，减少107人</t>
  </si>
  <si>
    <t>脱贫人口13499人，低收入人口8605人</t>
  </si>
  <si>
    <t>新增7人，减少11人</t>
  </si>
  <si>
    <r>
      <rPr>
        <sz val="11"/>
        <color rgb="FF000000"/>
        <rFont val="宋体"/>
        <charset val="134"/>
      </rPr>
      <t>低收入人口</t>
    </r>
    <r>
      <rPr>
        <sz val="11"/>
        <color rgb="FF000000"/>
        <rFont val="Times New Roman"/>
        <charset val="134"/>
      </rPr>
      <t>3015   </t>
    </r>
    <r>
      <rPr>
        <sz val="11"/>
        <color rgb="FF000000"/>
        <rFont val="宋体"/>
        <charset val="134"/>
      </rPr>
      <t>脱贫人口</t>
    </r>
    <r>
      <rPr>
        <sz val="11"/>
        <color rgb="FF000000"/>
        <rFont val="Times New Roman"/>
        <charset val="134"/>
      </rPr>
      <t>  4405</t>
    </r>
  </si>
  <si>
    <r>
      <rPr>
        <sz val="11"/>
        <color rgb="FF000000"/>
        <rFont val="宋体"/>
        <charset val="134"/>
      </rPr>
      <t>脱贫人口参保率</t>
    </r>
    <r>
      <rPr>
        <sz val="11"/>
        <color rgb="FF000000"/>
        <rFont val="Times New Roman"/>
        <charset val="134"/>
      </rPr>
      <t>99.95%</t>
    </r>
    <r>
      <rPr>
        <sz val="11"/>
        <color rgb="FF000000"/>
        <rFont val="宋体"/>
        <charset val="134"/>
      </rPr>
      <t>，低收入人口参保率</t>
    </r>
    <r>
      <rPr>
        <sz val="11"/>
        <color rgb="FF000000"/>
        <rFont val="Times New Roman"/>
        <charset val="134"/>
      </rPr>
      <t>100%</t>
    </r>
  </si>
  <si>
    <t>新增26</t>
  </si>
  <si>
    <r>
      <rPr>
        <sz val="11"/>
        <color rgb="FF000000"/>
        <rFont val="宋体"/>
        <charset val="134"/>
      </rPr>
      <t>低收入人口</t>
    </r>
    <r>
      <rPr>
        <sz val="11"/>
        <color rgb="FF000000"/>
        <rFont val="Times New Roman"/>
        <charset val="134"/>
      </rPr>
      <t>6288</t>
    </r>
    <r>
      <rPr>
        <sz val="11"/>
        <color rgb="FF000000"/>
        <rFont val="宋体"/>
        <charset val="134"/>
      </rPr>
      <t>人，脱贫人口</t>
    </r>
    <r>
      <rPr>
        <sz val="11"/>
        <color rgb="FF000000"/>
        <rFont val="Times New Roman"/>
        <charset val="134"/>
      </rPr>
      <t>12378</t>
    </r>
    <r>
      <rPr>
        <sz val="11"/>
        <color rgb="FF000000"/>
        <rFont val="宋体"/>
        <charset val="134"/>
      </rPr>
      <t>人</t>
    </r>
  </si>
  <si>
    <t>参保人数</t>
  </si>
  <si>
    <t>低收入人口47770人，脱贫人口72794人</t>
  </si>
  <si>
    <r>
      <rPr>
        <sz val="11"/>
        <color rgb="FF000000"/>
        <rFont val="宋体"/>
        <charset val="134"/>
      </rPr>
      <t>脱贫人口</t>
    </r>
    <r>
      <rPr>
        <sz val="11"/>
        <color rgb="FF000000"/>
        <rFont val="Times New Roman"/>
        <charset val="134"/>
      </rPr>
      <t>5029</t>
    </r>
    <r>
      <rPr>
        <sz val="11"/>
        <color rgb="FF000000"/>
        <rFont val="宋体"/>
        <charset val="134"/>
      </rPr>
      <t>人，低收入人口</t>
    </r>
    <r>
      <rPr>
        <sz val="11"/>
        <color rgb="FF000000"/>
        <rFont val="Times New Roman"/>
        <charset val="134"/>
      </rPr>
      <t>6444</t>
    </r>
    <r>
      <rPr>
        <sz val="11"/>
        <color rgb="FF000000"/>
        <rFont val="宋体"/>
        <charset val="134"/>
      </rPr>
      <t>人</t>
    </r>
  </si>
  <si>
    <t>对特困人员个人自付合规医疗费用按不低于80%的比例给予救助</t>
  </si>
  <si>
    <t>救助比例</t>
  </si>
  <si>
    <t>新增2人</t>
  </si>
  <si>
    <t>新增48人</t>
  </si>
  <si>
    <r>
      <rPr>
        <sz val="11"/>
        <color rgb="FF000000"/>
        <rFont val="宋体"/>
        <charset val="134"/>
      </rPr>
      <t>新增37人，减少</t>
    </r>
    <r>
      <rPr>
        <sz val="11"/>
        <color rgb="FF000000"/>
        <rFont val="Times New Roman"/>
        <charset val="134"/>
      </rPr>
      <t>11</t>
    </r>
    <r>
      <rPr>
        <sz val="11"/>
        <color rgb="FF000000"/>
        <rFont val="宋体"/>
        <charset val="134"/>
      </rPr>
      <t>人</t>
    </r>
  </si>
  <si>
    <t>减少2人</t>
  </si>
  <si>
    <r>
      <rPr>
        <sz val="11"/>
        <color rgb="FF000000"/>
        <rFont val="宋体"/>
        <charset val="134"/>
      </rPr>
      <t>新增45人，减少</t>
    </r>
    <r>
      <rPr>
        <sz val="11"/>
        <color rgb="FF000000"/>
        <rFont val="Times New Roman"/>
        <charset val="134"/>
      </rPr>
      <t>4</t>
    </r>
    <r>
      <rPr>
        <sz val="11"/>
        <color rgb="FF000000"/>
        <rFont val="宋体"/>
        <charset val="134"/>
      </rPr>
      <t>人</t>
    </r>
  </si>
  <si>
    <t>对低保对象个人自付合规医疗费用按不低于75%的比例给予救助</t>
  </si>
  <si>
    <t>新增3人，减少54人</t>
  </si>
  <si>
    <t>新增4人</t>
  </si>
  <si>
    <t>减少21人</t>
  </si>
  <si>
    <t>新增42人，减少61人</t>
  </si>
  <si>
    <t>新增7人，减少9人</t>
  </si>
  <si>
    <t>新增22人，减少49人</t>
  </si>
  <si>
    <t>对低保边缘家庭成员和防止返贫监测对象个人自付合规医疗费用分别按不低于60%的比例给予救助</t>
  </si>
  <si>
    <t>无变化</t>
  </si>
  <si>
    <t>新增19人</t>
  </si>
  <si>
    <t>新增45人</t>
  </si>
  <si>
    <t>新增39人，减少3人</t>
  </si>
  <si>
    <t>新增17人，减少4人</t>
  </si>
  <si>
    <t>建立孤儿、事实无人抚养儿童基本生活保障标准自然增长机制</t>
  </si>
  <si>
    <t>全市分散供养的孤儿、事实无人抚养儿童基本生活保障标准不低于1300元/月</t>
  </si>
  <si>
    <t>保障标准（元/月）</t>
  </si>
  <si>
    <t>孤儿保障人数</t>
  </si>
  <si>
    <t>事实无人抚养儿童保障人数</t>
  </si>
  <si>
    <t>全市集中供养的孤儿、事实无人抚养儿童基本生活保障标准1966元/月</t>
  </si>
  <si>
    <t>教育
惠民</t>
  </si>
  <si>
    <t>安心托幼行动</t>
  </si>
  <si>
    <t>新增托位100个</t>
  </si>
  <si>
    <t>市卫生健康委</t>
  </si>
  <si>
    <t>已于8月28日电话对接，暂未开始考核。每千人口托位数位居全省前列。</t>
  </si>
  <si>
    <t>公办独立托育机构2个</t>
  </si>
  <si>
    <t>公立医院托育点2个</t>
  </si>
  <si>
    <t>示范性托育服务机构3个</t>
  </si>
  <si>
    <t>新增公办幼儿园学位750个</t>
  </si>
  <si>
    <t>市教育局</t>
  </si>
  <si>
    <t>于8月28日电话对接，暂未出结果</t>
  </si>
  <si>
    <t>公办幼儿园教师编制不足</t>
  </si>
  <si>
    <t>学位为不可拆分数量，随公办园建成后批量增加，因此当月完成与累计完成为百分比</t>
  </si>
  <si>
    <t>新建、改扩建公办幼儿园4个</t>
  </si>
  <si>
    <t>农村义务教育学生营养改善计划</t>
  </si>
  <si>
    <t>覆盖学生1500人</t>
  </si>
  <si>
    <t>8月26日，经与省厅对接，暂未进行相关考核工作</t>
  </si>
  <si>
    <t>各营养改善计划学校缺乏专业营养师为学校制定营养食谱，下一步学校计划运用学生电子营养师系统科学制定食谱。</t>
  </si>
  <si>
    <t>教室光环境达标工程</t>
  </si>
  <si>
    <t>改造光环境教室226间</t>
  </si>
  <si>
    <t>8月27日电话及微信与省教育厅对接，我市今年光环境改造，不在民生实事考核范围内。</t>
  </si>
  <si>
    <t>部分家长重视不够，学生离开学校后，容易在强光直射或昏暗的环境下读写和看电子屏幕。</t>
  </si>
  <si>
    <t>精准开展困难学生资助</t>
  </si>
  <si>
    <t>精准实施学生资助，资助人数14311人次</t>
  </si>
  <si>
    <t>于8月27日通过微信对接省学生资助管理中心，考核情况为：2024年考核尚未开展，考核依据为《学生资助绩效考核评价指标体系》。</t>
  </si>
  <si>
    <t>全国学生资助管理系统中下发的家庭经济困难学生数据更新不够及时，导致线下摸排的工作量增大，加大了学校资助经办人员的工作负担</t>
  </si>
  <si>
    <t>实施高等教育阶段残疾学生资助不少于82人次</t>
  </si>
  <si>
    <t xml:space="preserve">2024年8月19日，市残联教就科通过微信和省残联教就处对接民生实事项目评分办法。
</t>
  </si>
  <si>
    <t>项目实施进度需提升</t>
  </si>
  <si>
    <t>每年9月份依据学生录取通知书复印件集中审核资助</t>
  </si>
  <si>
    <t>实施中等职业教育残疾学生资助不少于55人次</t>
  </si>
  <si>
    <t>老有所学行动</t>
  </si>
  <si>
    <t>老年学校新增学习23000人</t>
  </si>
  <si>
    <t>8.26日与省老有所学专班微信对接，尚未研究年度考核</t>
  </si>
  <si>
    <t>基层老年教育活力不够。随着城镇化进程不断加快，部分老年人口随子女进城，乡村人口逐年减少，造成基层老年学校参与度不够高。一些老年人文化素质较低，影响老年教育开展的质量</t>
  </si>
  <si>
    <t>参与学习教育活动的老年达86000人</t>
  </si>
  <si>
    <t>卫生
健康</t>
  </si>
  <si>
    <t>健康口腔行动</t>
  </si>
  <si>
    <t>已设口腔科的二级及以上综合医院（含中医院）较2021年底牙椅数增长率达15%，目标全市需增加6个，已完成26个</t>
  </si>
  <si>
    <t>已于8月29日当面对接，尚未开始考核排名。</t>
  </si>
  <si>
    <t>任务已完成</t>
  </si>
  <si>
    <t>适龄儿童开展免费牙齿窝沟封闭4900人</t>
  </si>
  <si>
    <t>适龄儿童开展免费局部涂氟服务12100人</t>
  </si>
  <si>
    <t>依托市级口腔医疗质量控制中心及三级综合医院口腔科，开展基层口腔医护人员专业技术培训15人</t>
  </si>
  <si>
    <t>出生缺陷防治提升行动</t>
  </si>
  <si>
    <t>新生儿遗传代谢病筛查率≥98%</t>
  </si>
  <si>
    <t>实际筛查率</t>
  </si>
  <si>
    <t>已于8月29日微信对接，尚未开始考核。</t>
  </si>
  <si>
    <t>≥98%</t>
  </si>
  <si>
    <t>筛查人数</t>
  </si>
  <si>
    <t>新生儿听力障碍筛查率≥95%</t>
  </si>
  <si>
    <t>≥95%</t>
  </si>
  <si>
    <t>农村地区适龄妇女“两癌”免费筛查</t>
  </si>
  <si>
    <t>农村适龄妇女宫颈癌免费筛查42500人次</t>
  </si>
  <si>
    <t>国家下达25500人次</t>
  </si>
  <si>
    <t>省级下达17000人次</t>
  </si>
  <si>
    <t>农村适龄妇女乳腺癌免费筛查19000人次</t>
  </si>
  <si>
    <t>环境
保护</t>
  </si>
  <si>
    <t>农村黑臭水体治理</t>
  </si>
  <si>
    <t>新增完成农村黑臭水体治理1条</t>
  </si>
  <si>
    <t>市生态环境局</t>
  </si>
  <si>
    <t>餐饮油烟、噪声及恶臭异味扰民问题整治行动</t>
  </si>
  <si>
    <t>群众“家门口”的生态环境问题得到有效整治</t>
  </si>
  <si>
    <t>8月16日电话对接，目前还未开始考核，考核细则也未制定。</t>
  </si>
  <si>
    <t>截至8月底，共完成餐饮油烟问题整治155个，其中屯溪区77个、黄山区14个、徽州区14个、歙县19个、休宁县2个、黟县4个、祁门县21个、高新区4个;完成噪声扰民问题整治560个，其中市本级11个、屯溪区271个、黄山区21个、徽州区92个、歙县62个、休宁县36个、黟县17个、祁门县42个、高新区8个;完成恶臭异味问题整治48个，其中黄山区4个、徽州区21个、歙县6个、黟县2个、祁门县8个、高新区7个。</t>
  </si>
  <si>
    <t>按市生态局统一口径推进</t>
  </si>
  <si>
    <t>交通
出行</t>
  </si>
  <si>
    <t>四好农村路</t>
  </si>
  <si>
    <t>提质改造工程82公里</t>
  </si>
  <si>
    <t>市交通运输局</t>
  </si>
  <si>
    <t>安防工程355公里</t>
  </si>
  <si>
    <t>养护工程292公里</t>
  </si>
  <si>
    <t>推进农村客货邮融合发展，建设三种功能以上乡镇综合运输服务站2座</t>
  </si>
  <si>
    <t>拟建2座乡镇综合运输服务站已全部完成建设</t>
  </si>
  <si>
    <t>便民停车行动</t>
  </si>
  <si>
    <t>全市新增城市停车泊位24500个</t>
  </si>
  <si>
    <t>市住房城乡建设局</t>
  </si>
  <si>
    <t>其中公共停车泊位3000个</t>
  </si>
  <si>
    <t>文体
服务</t>
  </si>
  <si>
    <t>实施文化惠民工程</t>
  </si>
  <si>
    <t>配合省文旅厅开展第十一届安徽文化惠民消费季活动，做好看书、看电影、看演出、夜游景区、品美食等文化旅游消费等各类特约商户报名工作。</t>
  </si>
  <si>
    <t>市文化和旅游局</t>
  </si>
  <si>
    <t>已推荐的7家商户通过审核，持续举办线上线下促消费惠民活动</t>
  </si>
  <si>
    <t>根据安徽省文化和旅游厅《关于做好第十一届安徽文化惠民消费季惠民活动特约商户申报工作的通知》黄山市对照《通知》要求，积极宣传动员，筛选、推荐符合条件的3类商户（看演出类、看书类、品特色美食类）参与活动，已有7家商户审核通过，并根据自身特色举办线上线下促消费惠民活动；1—8月全市免减优促销费活动 ，已发放文旅消费券1.45亿元，带动消费15.95亿元.</t>
  </si>
  <si>
    <t>按市文旅局统一口径推进</t>
  </si>
  <si>
    <t>公共文化空间工程</t>
  </si>
  <si>
    <t>依托“15分钟阅读圈”建设，实施公共文化空间工程，建成公共文化空间</t>
  </si>
  <si>
    <t>市委宣传部
市文化和旅游局</t>
  </si>
  <si>
    <t>送戏进万村</t>
  </si>
  <si>
    <t>向全市每个行政村送正规演出696场</t>
  </si>
  <si>
    <t>城乡
建设</t>
  </si>
  <si>
    <t>充换电基础设施建设</t>
  </si>
  <si>
    <t>新建公共充电桩1438个以上</t>
  </si>
  <si>
    <t>市发展改革委</t>
  </si>
  <si>
    <t>其中：在5A景区及周边停车场新建充电基础设施350个</t>
  </si>
  <si>
    <t>风电乡村振兴工程</t>
  </si>
  <si>
    <t>对全市2022年村集体经济收益20万元以下的行政村，每个村安排风电项目建设规模500千瓦</t>
  </si>
  <si>
    <t>黄山市已列入省能源局正在起草的《安徽省乡村振兴风电项目
（第一批）建设规模方案》</t>
  </si>
  <si>
    <t>省能源局正在起草《安徽省乡村振兴风电项目（第一批）建设规模方案》，黄山市乡村振兴风电项目已列入。</t>
  </si>
  <si>
    <t>城市危旧房和城镇老旧小区改造</t>
  </si>
  <si>
    <t>全市改造城市危旧房屋57套</t>
  </si>
  <si>
    <t>8月20日与省厅电话对接，总体情况良好，危旧房有一个单独的“赛马”考核三季度不扣分。</t>
  </si>
  <si>
    <t>已完成年度目标任务</t>
  </si>
  <si>
    <t>全市改造老旧小区28个</t>
  </si>
  <si>
    <t>计划于8月29日赴省住建厅对接认定标准</t>
  </si>
  <si>
    <t>大力发展保障性租赁住房</t>
  </si>
  <si>
    <t>发展保障性租赁住房399套</t>
  </si>
  <si>
    <t>8月20日与省厅电话对接，总体情况良好。</t>
  </si>
  <si>
    <t>加强无物业住宅小区管理</t>
  </si>
  <si>
    <t>实现3个无物业管理住宅小区“动态清零”</t>
  </si>
  <si>
    <t>2024年8月23日、28日电话联系省厅房产处，三季度考核暂时还是按照二季度标准实施。</t>
  </si>
  <si>
    <t>“难安置”问题专项治理</t>
  </si>
  <si>
    <t>4月底前全面完成我市121套房屋安置任务，并开展回头看工作</t>
  </si>
  <si>
    <t>市自然资源和规划局</t>
  </si>
  <si>
    <t>实施农村供水保障工程</t>
  </si>
  <si>
    <t>新增解决不能24小时供水村庄289个</t>
  </si>
  <si>
    <t>市水利局</t>
  </si>
  <si>
    <t>解决不能24小时供水人口25400人</t>
  </si>
  <si>
    <t>农村电网巩固提升工程</t>
  </si>
  <si>
    <t>供电可靠性从99.90%提高到99.93%，共计73个任务</t>
  </si>
  <si>
    <t>市供电公司</t>
  </si>
  <si>
    <t>巩固菜市整治和改造提升效果</t>
  </si>
  <si>
    <t>巩固25个菜市的整治和改造提升效果</t>
  </si>
  <si>
    <t>加强对户外劳动者的关心关爱</t>
  </si>
  <si>
    <t>打造23个全省示范性户外劳动者服务站点（工会驿站）</t>
  </si>
  <si>
    <t>一是缺经费，没有资金保障全市每一个工会驿站都能按照要求运转。二是缺人员。工会驿站除了地方工会本级建的工会驿站有人员管理，但也是兼职的，其他共建单位大部分依托保安、保洁人员，没有专职的。</t>
  </si>
  <si>
    <t>公共
安全</t>
  </si>
  <si>
    <t>惠民菜篮子</t>
  </si>
  <si>
    <t>推进26家商超及社区连锁店运行“惠民菜篮子”</t>
  </si>
  <si>
    <t>今年以来全市累计销售惠民农副产品1068吨，让利优惠金额239万元</t>
  </si>
  <si>
    <t>放心消费创建示范活动</t>
  </si>
  <si>
    <t>至少新增市级放心消费示范单位14个</t>
  </si>
  <si>
    <t>市市场监管局</t>
  </si>
  <si>
    <t>调整为培育放心消费单位</t>
  </si>
  <si>
    <t>经请示省民生办同意，月度推进表暂停填报</t>
  </si>
  <si>
    <t>至少新增市级放心消费示范街区3个</t>
  </si>
  <si>
    <t>调整为培育放心消费街区</t>
  </si>
  <si>
    <t>严打电信网络诈骗</t>
  </si>
  <si>
    <t>全力遏制电信网络诈骗犯罪发案</t>
  </si>
  <si>
    <t>市公安局</t>
  </si>
  <si>
    <t>按市公安局统一口径推进</t>
  </si>
  <si>
    <t>食品安全“你点我检”</t>
  </si>
  <si>
    <t>开展200批次“你点我检”抽检数据及时录入国家食品安全抽样检验信息系统</t>
  </si>
  <si>
    <t>2024年8月16日，微信对接省局抽检处“民生实事情况</t>
  </si>
  <si>
    <t>征集渠道有待进一步拓宽</t>
  </si>
  <si>
    <t>“食安名坊”培育行动</t>
  </si>
  <si>
    <t>全市共培育8家“食安名坊”</t>
  </si>
  <si>
    <t>8月22日，去省局开会，到省食品生产处对接食安名坊评选情况</t>
  </si>
  <si>
    <t>针对16家“食安名坊”培育对象“一坊一策”制定培育方案，完成培育和市一级初审申报</t>
  </si>
  <si>
    <t>全省择优遴选，各区县的目标任务数为培育数</t>
  </si>
  <si>
    <t>市级
民生实事</t>
  </si>
  <si>
    <t>全民健身设施补短板工程</t>
  </si>
  <si>
    <t>新建或改扩建全民健身场地设施80个</t>
  </si>
  <si>
    <t>市体育局</t>
  </si>
  <si>
    <t>—</t>
  </si>
  <si>
    <r>
      <rPr>
        <sz val="12"/>
        <color rgb="FFFF0000"/>
        <rFont val="等线"/>
        <charset val="134"/>
      </rPr>
      <t>填表说明：1.</t>
    </r>
    <r>
      <rPr>
        <sz val="12"/>
        <color rgb="FFFF0000"/>
        <rFont val="宋体"/>
        <charset val="134"/>
      </rPr>
      <t>进度尽量量化，不可量化的项目请填写“持续推进”2.新增报送口径是否与省一致  3.存在问题纳入市政府周例会调度</t>
    </r>
  </si>
  <si>
    <t>2024年1-7月50+1项民生实事进展情况表</t>
  </si>
  <si>
    <t>报送口径是否与省一致
（请填写是或否）</t>
  </si>
  <si>
    <t>是</t>
  </si>
  <si>
    <t>本月口径变更为新增就业人数减退休人数</t>
  </si>
  <si>
    <t>按市人力资源社会保障局统一口径推进</t>
  </si>
  <si>
    <t>否（省里给我们的任务指标15个，市对区县的任务指标26个）</t>
  </si>
  <si>
    <t>未向省厅上报数据</t>
  </si>
  <si>
    <t>否（上报省总时间是每月18日）</t>
  </si>
  <si>
    <t xml:space="preserve">困难职工帮扶纳入了民生工程，救助金额有较大提高，但与社会其它组织开展的救助活动联系较少，没有将社会其它救助资源有效利用。
</t>
  </si>
  <si>
    <t>惠残政策宣传还不够深入</t>
  </si>
  <si>
    <t>创新亮点还需持续打造</t>
  </si>
  <si>
    <t>项目实施质量还有待提高</t>
  </si>
  <si>
    <t>屯溪区与休宁县口径变更为完成改造户数</t>
  </si>
  <si>
    <t xml:space="preserve">脱贫人口参保率99.97%，低收入人口参保率100%
</t>
  </si>
  <si>
    <r>
      <rPr>
        <sz val="12"/>
        <color rgb="FF000000"/>
        <rFont val="SimSun"/>
        <charset val="134"/>
      </rPr>
      <t>＞</t>
    </r>
    <r>
      <rPr>
        <sz val="12"/>
        <color rgb="FF000000"/>
        <rFont val="SimSun"/>
        <charset val="134"/>
      </rPr>
      <t>99%</t>
    </r>
  </si>
  <si>
    <t>新增39人，减少102人</t>
  </si>
  <si>
    <t>低收入人口3062人，脱贫人口131人</t>
  </si>
  <si>
    <r>
      <rPr>
        <sz val="12"/>
        <color rgb="FF000000"/>
        <rFont val="SimSun"/>
        <charset val="134"/>
      </rPr>
      <t>脱贫人口参保率</t>
    </r>
    <r>
      <rPr>
        <sz val="12"/>
        <color rgb="FF000000"/>
        <rFont val="SimSun"/>
        <charset val="134"/>
      </rPr>
      <t>100%</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</si>
  <si>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2</t>
    </r>
    <r>
      <rPr>
        <sz val="12"/>
        <color rgb="FF000000"/>
        <rFont val="SimSun"/>
        <charset val="134"/>
      </rPr>
      <t>人，减少</t>
    </r>
    <r>
      <rPr>
        <sz val="12"/>
        <color rgb="FF000000"/>
        <rFont val="SimSun"/>
        <charset val="134"/>
      </rPr>
      <t>49</t>
    </r>
    <r>
      <rPr>
        <sz val="12"/>
        <color rgb="FF000000"/>
        <rFont val="SimSun"/>
        <charset val="134"/>
      </rPr>
      <t>人</t>
    </r>
  </si>
  <si>
    <r>
      <rPr>
        <sz val="12"/>
        <color rgb="FF000000"/>
        <rFont val="SimSun"/>
        <charset val="134"/>
      </rPr>
      <t>脱贫人口</t>
    </r>
    <r>
      <rPr>
        <sz val="12"/>
        <color rgb="FF000000"/>
        <rFont val="SimSun"/>
        <charset val="134"/>
      </rPr>
      <t>5049</t>
    </r>
    <r>
      <rPr>
        <sz val="12"/>
        <color rgb="FF000000"/>
        <rFont val="SimSun"/>
        <charset val="134"/>
      </rPr>
      <t>人，低收入人口6495人</t>
    </r>
  </si>
  <si>
    <r>
      <rPr>
        <sz val="12"/>
        <color rgb="FF000000"/>
        <rFont val="SimSun"/>
        <charset val="134"/>
      </rPr>
      <t>脱贫人口参保率</t>
    </r>
    <r>
      <rPr>
        <sz val="12"/>
        <color rgb="FF000000"/>
        <rFont val="SimSun"/>
        <charset val="134"/>
      </rPr>
      <t>99.82%</t>
    </r>
    <r>
      <rPr>
        <sz val="12"/>
        <color rgb="FF000000"/>
        <rFont val="SimSun"/>
        <charset val="134"/>
      </rPr>
      <t>，低收入人口参保率</t>
    </r>
    <r>
      <rPr>
        <sz val="12"/>
        <color rgb="FF000000"/>
        <rFont val="SimSun"/>
        <charset val="134"/>
      </rPr>
      <t>100%</t>
    </r>
  </si>
  <si>
    <r>
      <rPr>
        <sz val="12"/>
        <color rgb="FF000000"/>
        <rFont val="SimSun"/>
        <charset val="134"/>
      </rPr>
      <t>减少</t>
    </r>
    <r>
      <rPr>
        <sz val="12"/>
        <color rgb="FF000000"/>
        <rFont val="SimSun"/>
        <charset val="134"/>
      </rPr>
      <t>2</t>
    </r>
    <r>
      <rPr>
        <sz val="12"/>
        <color rgb="FF000000"/>
        <rFont val="SimSun"/>
        <charset val="134"/>
      </rPr>
      <t>人</t>
    </r>
  </si>
  <si>
    <r>
      <rPr>
        <sz val="12"/>
        <color rgb="FF000000"/>
        <rFont val="SimSun"/>
        <charset val="134"/>
      </rPr>
      <t>脱贫人口</t>
    </r>
    <r>
      <rPr>
        <sz val="12"/>
        <color rgb="FF000000"/>
        <rFont val="SimSun"/>
        <charset val="134"/>
      </rPr>
      <t>3557</t>
    </r>
    <r>
      <rPr>
        <sz val="12"/>
        <color rgb="FF000000"/>
        <rFont val="SimSun"/>
        <charset val="134"/>
      </rPr>
      <t>人，低收入</t>
    </r>
    <r>
      <rPr>
        <sz val="12"/>
        <color rgb="FF000000"/>
        <rFont val="SimSun"/>
        <charset val="134"/>
      </rPr>
      <t>3065</t>
    </r>
    <r>
      <rPr>
        <sz val="12"/>
        <color rgb="FF000000"/>
        <rFont val="SimSun"/>
        <charset val="134"/>
      </rPr>
      <t>人</t>
    </r>
  </si>
  <si>
    <t>新增21人，
减少26人</t>
  </si>
  <si>
    <r>
      <rPr>
        <sz val="12"/>
        <color rgb="FF000000"/>
        <rFont val="SimSun"/>
        <charset val="134"/>
      </rPr>
      <t>低收入人口</t>
    </r>
    <r>
      <rPr>
        <sz val="12"/>
        <color rgb="FF000000"/>
        <rFont val="SimSun"/>
        <charset val="134"/>
      </rPr>
      <t>17241</t>
    </r>
    <r>
      <rPr>
        <sz val="12"/>
        <color rgb="FF000000"/>
        <rFont val="SimSun"/>
        <charset val="134"/>
      </rPr>
      <t>人，脱贫人口33862人</t>
    </r>
  </si>
  <si>
    <r>
      <rPr>
        <sz val="12"/>
        <color rgb="FF000000"/>
        <rFont val="SimSun"/>
        <charset val="134"/>
      </rPr>
      <t>脱贫人口参保率100</t>
    </r>
    <r>
      <rPr>
        <sz val="12"/>
        <color rgb="FF000000"/>
        <rFont val="SimSun"/>
        <charset val="134"/>
      </rPr>
      <t>%</t>
    </r>
    <r>
      <rPr>
        <sz val="12"/>
        <color rgb="FF000000"/>
        <rFont val="SimSun"/>
        <charset val="134"/>
      </rPr>
      <t>，低收入人口参保率</t>
    </r>
    <r>
      <rPr>
        <sz val="12"/>
        <color rgb="FF000000"/>
        <rFont val="SimSun"/>
        <charset val="134"/>
      </rPr>
      <t>100%</t>
    </r>
  </si>
  <si>
    <t>新增49人，减少67人</t>
  </si>
  <si>
    <t>脱贫人口13519人，低收入人口8562人</t>
  </si>
  <si>
    <t>减少35人</t>
  </si>
  <si>
    <r>
      <rPr>
        <sz val="12"/>
        <color rgb="FF000000"/>
        <rFont val="SimSun"/>
        <charset val="134"/>
      </rPr>
      <t>低收入人口</t>
    </r>
    <r>
      <rPr>
        <sz val="12"/>
        <color rgb="FF000000"/>
        <rFont val="SimSun"/>
        <charset val="134"/>
      </rPr>
      <t>3019 ，</t>
    </r>
    <r>
      <rPr>
        <sz val="12"/>
        <color rgb="FF000000"/>
        <rFont val="SimSun"/>
        <charset val="134"/>
      </rPr>
      <t>脱贫人口</t>
    </r>
    <r>
      <rPr>
        <sz val="12"/>
        <color rgb="FF000000"/>
        <rFont val="SimSun"/>
        <charset val="134"/>
      </rPr>
      <t>  4405</t>
    </r>
  </si>
  <si>
    <r>
      <rPr>
        <sz val="12"/>
        <color rgb="FF000000"/>
        <rFont val="SimSun"/>
        <charset val="134"/>
      </rPr>
      <t>脱贫人口参保率</t>
    </r>
    <r>
      <rPr>
        <sz val="12"/>
        <color rgb="FF000000"/>
        <rFont val="SimSun"/>
        <charset val="134"/>
      </rPr>
      <t>99.95%</t>
    </r>
    <r>
      <rPr>
        <sz val="12"/>
        <color rgb="FF000000"/>
        <rFont val="SimSun"/>
        <charset val="134"/>
      </rPr>
      <t>，低收入人口参保率</t>
    </r>
    <r>
      <rPr>
        <sz val="12"/>
        <color rgb="FF000000"/>
        <rFont val="SimSun"/>
        <charset val="134"/>
      </rPr>
      <t>100%</t>
    </r>
  </si>
  <si>
    <t>新增29人，减少18人</t>
  </si>
  <si>
    <r>
      <rPr>
        <sz val="12"/>
        <color rgb="FF000000"/>
        <rFont val="SimSun"/>
        <charset val="134"/>
      </rPr>
      <t>低收入人口</t>
    </r>
    <r>
      <rPr>
        <sz val="12"/>
        <color rgb="FF000000"/>
        <rFont val="SimSun"/>
        <charset val="134"/>
      </rPr>
      <t>6264</t>
    </r>
    <r>
      <rPr>
        <sz val="12"/>
        <color rgb="FF000000"/>
        <rFont val="SimSun"/>
        <charset val="134"/>
      </rPr>
      <t>人，脱贫人口</t>
    </r>
    <r>
      <rPr>
        <sz val="12"/>
        <color rgb="FF000000"/>
        <rFont val="SimSun"/>
        <charset val="134"/>
      </rPr>
      <t>12376</t>
    </r>
    <r>
      <rPr>
        <sz val="12"/>
        <color rgb="FF000000"/>
        <rFont val="SimSun"/>
        <charset val="134"/>
      </rPr>
      <t>人</t>
    </r>
  </si>
  <si>
    <r>
      <rPr>
        <sz val="12"/>
        <color rgb="FF000000"/>
        <rFont val="SimSun"/>
        <charset val="134"/>
      </rPr>
      <t>脱贫人口参保率</t>
    </r>
    <r>
      <rPr>
        <sz val="12"/>
        <color rgb="FF000000"/>
        <rFont val="SimSun"/>
        <charset val="134"/>
      </rPr>
      <t>99.90%</t>
    </r>
    <r>
      <rPr>
        <sz val="12"/>
        <color rgb="FF000000"/>
        <rFont val="SimSun"/>
        <charset val="134"/>
      </rPr>
      <t>，低收入人口参保率</t>
    </r>
    <r>
      <rPr>
        <sz val="12"/>
        <color rgb="FF000000"/>
        <rFont val="SimSun"/>
        <charset val="134"/>
      </rPr>
      <t>100%</t>
    </r>
  </si>
  <si>
    <t>低收入人口47708人，脱贫人口72899人</t>
  </si>
  <si>
    <r>
      <rPr>
        <sz val="12"/>
        <color rgb="FF000000"/>
        <rFont val="SimSun"/>
        <charset val="134"/>
      </rPr>
      <t>脱贫人口</t>
    </r>
    <r>
      <rPr>
        <sz val="12"/>
        <color rgb="FF000000"/>
        <rFont val="SimSun"/>
        <charset val="134"/>
      </rPr>
      <t>5049</t>
    </r>
    <r>
      <rPr>
        <sz val="12"/>
        <color rgb="FF000000"/>
        <rFont val="SimSun"/>
        <charset val="134"/>
      </rPr>
      <t>人，低收入人口</t>
    </r>
    <r>
      <rPr>
        <sz val="12"/>
        <color rgb="FF000000"/>
        <rFont val="SimSun"/>
        <charset val="134"/>
      </rPr>
      <t>6495</t>
    </r>
    <r>
      <rPr>
        <sz val="12"/>
        <color rgb="FF000000"/>
        <rFont val="SimSun"/>
        <charset val="134"/>
      </rPr>
      <t>人</t>
    </r>
  </si>
  <si>
    <r>
      <rPr>
        <sz val="12"/>
        <color rgb="FF000000"/>
        <rFont val="SimSun"/>
        <charset val="134"/>
      </rPr>
      <t>低收入人口</t>
    </r>
    <r>
      <rPr>
        <sz val="12"/>
        <color rgb="FF000000"/>
        <rFont val="SimSun"/>
        <charset val="134"/>
      </rPr>
      <t>3019，</t>
    </r>
    <r>
      <rPr>
        <sz val="12"/>
        <color rgb="FF000000"/>
        <rFont val="SimSun"/>
        <charset val="134"/>
      </rPr>
      <t>脱贫人口</t>
    </r>
    <r>
      <rPr>
        <sz val="12"/>
        <color rgb="FF000000"/>
        <rFont val="SimSun"/>
        <charset val="134"/>
      </rPr>
      <t>  4405</t>
    </r>
  </si>
  <si>
    <t>新增12人，减少6人</t>
  </si>
  <si>
    <t>新增1人，减少4</t>
  </si>
  <si>
    <r>
      <rPr>
        <sz val="12"/>
        <color rgb="FF000000"/>
        <rFont val="SimSun"/>
        <charset val="134"/>
      </rPr>
      <t>新增</t>
    </r>
    <r>
      <rPr>
        <sz val="12"/>
        <color rgb="FF000000"/>
        <rFont val="SimSun"/>
        <charset val="134"/>
      </rPr>
      <t>6</t>
    </r>
    <r>
      <rPr>
        <sz val="12"/>
        <color rgb="FF000000"/>
        <rFont val="SimSun"/>
        <charset val="134"/>
      </rPr>
      <t>人</t>
    </r>
  </si>
  <si>
    <t>新增38人</t>
  </si>
  <si>
    <r>
      <rPr>
        <sz val="12"/>
        <color rgb="FF000000"/>
        <rFont val="SimSun"/>
        <charset val="134"/>
      </rPr>
      <t>新增</t>
    </r>
    <r>
      <rPr>
        <sz val="12"/>
        <color rgb="FF000000"/>
        <rFont val="SimSun"/>
        <charset val="134"/>
      </rPr>
      <t>20</t>
    </r>
    <r>
      <rPr>
        <sz val="12"/>
        <color rgb="FF000000"/>
        <rFont val="SimSun"/>
        <charset val="134"/>
      </rPr>
      <t>人，减少</t>
    </r>
    <r>
      <rPr>
        <sz val="12"/>
        <color rgb="FF000000"/>
        <rFont val="SimSun"/>
        <charset val="134"/>
      </rPr>
      <t>14</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</si>
  <si>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4</t>
    </r>
    <r>
      <rPr>
        <sz val="12"/>
        <color rgb="FF000000"/>
        <rFont val="SimSun"/>
        <charset val="134"/>
      </rPr>
      <t>人</t>
    </r>
  </si>
  <si>
    <t>新增27人，减少96人</t>
  </si>
  <si>
    <t>减少18人</t>
  </si>
  <si>
    <r>
      <rPr>
        <sz val="12"/>
        <color rgb="FF000000"/>
        <rFont val="SimSun"/>
        <charset val="134"/>
      </rPr>
      <t>减少</t>
    </r>
    <r>
      <rPr>
        <sz val="12"/>
        <color rgb="FF000000"/>
        <rFont val="SimSun"/>
        <charset val="134"/>
      </rPr>
      <t>11</t>
    </r>
    <r>
      <rPr>
        <sz val="12"/>
        <color rgb="FF000000"/>
        <rFont val="SimSun"/>
        <charset val="134"/>
      </rPr>
      <t>人</t>
    </r>
  </si>
  <si>
    <t>减少50人</t>
  </si>
  <si>
    <r>
      <rPr>
        <sz val="12"/>
        <color rgb="FF000000"/>
        <rFont val="SimSun"/>
        <charset val="134"/>
      </rPr>
      <t>新增</t>
    </r>
    <r>
      <rPr>
        <sz val="12"/>
        <color rgb="FF000000"/>
        <rFont val="SimSun"/>
        <charset val="134"/>
      </rPr>
      <t>26</t>
    </r>
    <r>
      <rPr>
        <sz val="12"/>
        <color rgb="FF000000"/>
        <rFont val="SimSun"/>
        <charset val="134"/>
      </rPr>
      <t>人，减少31人</t>
    </r>
  </si>
  <si>
    <t>减少16人</t>
  </si>
  <si>
    <t>新增15人，减少19人</t>
  </si>
  <si>
    <r>
      <rPr>
        <sz val="12"/>
        <color rgb="FF000000"/>
        <rFont val="宋体"/>
        <charset val="134"/>
      </rPr>
      <t>新增</t>
    </r>
    <r>
      <rPr>
        <sz val="12"/>
        <color rgb="FF000000"/>
        <rFont val="Times New Roman"/>
        <charset val="134"/>
      </rPr>
      <t>3</t>
    </r>
    <r>
      <rPr>
        <sz val="12"/>
        <color rgb="FF000000"/>
        <rFont val="宋体"/>
        <charset val="134"/>
      </rPr>
      <t>人</t>
    </r>
  </si>
  <si>
    <t>新增20人</t>
  </si>
  <si>
    <t>新增3人，减少7人</t>
  </si>
  <si>
    <t>新增27人，减少2人</t>
  </si>
  <si>
    <t>根据有关工作要求暂停实施，待省市确定后续工作</t>
  </si>
  <si>
    <t>家长重视不够，学生离开学校后，容易在强光直射或昏暗的环境下读写和看电子屏幕。</t>
  </si>
  <si>
    <t>由于大部分资助需待9月开学后有学籍方可进行审批，导致项目进度较慢</t>
  </si>
  <si>
    <t>已设口腔科的二级及以上综合医院（含中医院）较2021年底牙椅数增长率达15%，目标全市需增加6个，已完成27个</t>
  </si>
  <si>
    <t>截至7月底，共完成餐饮油烟问题整治139个，其中屯溪区67个、黄山区13个、徽州区13个、歙县17个、休宁县2个、黟县4个、祁门县19个、高新区4个;完成噪声扰民问题整治472个，其中市本级11个、屯溪区226个、黄山区18个、徽州区74个、歙县55个、休宁县31个、黟县15个、祁门县36个、高新区6个;完成恶臭异味问题整治40个，其中黄山区4个、徽州区17个、歙县5个、黟县2个、祁门县6个、高新区6个。</t>
  </si>
  <si>
    <t>按市生态环境局统一口径推进</t>
  </si>
  <si>
    <t>拟建2座乡镇综合运输服务站已全部开工建设</t>
  </si>
  <si>
    <t>综合进度完成98.5%</t>
  </si>
  <si>
    <t>推荐7家商户参与第十一届安徽文化惠民消费季惠民活动特约商户申报</t>
  </si>
  <si>
    <t>根据安徽省文化和旅游厅《关于做好第十一届安徽文化惠民消费季惠民活动特约商户申报工作的通知》黄山市对照《通知》要求，积极宣传动员，筛选、推荐符合条件的3类商户（看演出类、看书类、品特色美食类）参与活动，已有7家符合条件的商户报名，已向省级推荐；“免减优•促消费”文旅消费券发放规模达到1.35亿元，带动消费14.85亿元。</t>
  </si>
  <si>
    <t>按市文化和旅游局统一口径推进</t>
  </si>
  <si>
    <t>目前已将实施方案上报省能源局，待省能源局复核论证。</t>
  </si>
  <si>
    <t>加快推进风电乡村振兴工程，印发《黄山市风电乡村振兴统筹集中建设方案》，召开黄山市风电乡村振兴工程专题会，完成风电乡村振兴工程投资主体比选，完成《黄山市风电乡村振兴工程实施方案》。目前已将实施方案上报省能源局，待省能源局复核论证。</t>
  </si>
  <si>
    <t>全市老旧小区改造开工26，开工率达92.85%，在全省排名前列。</t>
  </si>
  <si>
    <t>目前考核供电可靠性</t>
  </si>
  <si>
    <t>加强汛期市场价格巡查力度，歙县自6月26日-7月2日启动为期一周的“惠民菜篮子”运行。今年以来全市累计销售惠民农副产品1068吨，让利优惠金额239万元。</t>
  </si>
  <si>
    <t>至少新增市级放心消费示范单位15个</t>
  </si>
  <si>
    <t>否</t>
  </si>
  <si>
    <t>你点我检”的群众参与度还不够高，宣传氛围不够浓厚。</t>
  </si>
  <si>
    <t>报省口径为全市数据：1903批次</t>
  </si>
  <si>
    <t>“食安名坊”工作是今年新纳入民生工程项目，资金奖补未能纳入预算，且有些区县的资金，财政要求不能直接拨付给小作坊，势必给工作造成一定难度。</t>
  </si>
  <si>
    <t>对照工作推进措施，各区县确定了16家“食安名坊”培育对象，并“一坊一策”制定了培育方案。结合“千企万坊”等工作，市、县、所三级联动，通过现场指导、特派员服务等措施，帮助培育对象逐条对照评分标准补缺补差，规范提升。目前16家均完成培育。</t>
  </si>
  <si>
    <t>全省择优遴选，各区县的目标任务数为培育数，全市总目标数为8</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</si>
  <si>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t>
    </r>
    <r>
      <rPr>
        <sz val="12"/>
        <color rgb="FFFF0000"/>
        <rFont val="等线"/>
        <charset val="134"/>
      </rPr>
      <t>6</t>
    </r>
    <r>
      <rPr>
        <sz val="12"/>
        <color rgb="FFFF0000"/>
        <rFont val="宋体"/>
        <charset val="134"/>
      </rPr>
      <t>月  3.存在问题与特色做法纳入市政府周例会调度</t>
    </r>
  </si>
  <si>
    <t>2024年1-6月50+1项民生实事进展情况表</t>
  </si>
  <si>
    <t>特色做法</t>
  </si>
  <si>
    <t>指导督促辖区内敬老院规范运营，加强内部安全管理，提升服务质量。在省级财政奖补基础上，推进建立敬老院运营管理经费保障长效机制。</t>
  </si>
  <si>
    <t>加强工作督导
和对上争取</t>
  </si>
  <si>
    <t>作为全省高效办成退休“一件事”集中攻关和创新示范城市，在省级部门指导下按照“环节最少、材料最简、时限最短、申请最便”的标准对业务流程和申请事项进行整合和优化，开展系统联调联试，充分发挥先行先试作用，在集中攻关和创新示范上下功夫，为全省推广夯实基础。</t>
  </si>
  <si>
    <t>困难职工帮扶纳入了民生工程，救助金额有较大提高，但与社会其它组织开展的救助活动联系较少，没有将社会其它救助资源有效利用。</t>
  </si>
  <si>
    <t>充分发挥帮扶联系人作用，及时追踪困难职工家庭情况</t>
  </si>
  <si>
    <t>积极推行“四员”工作法（政策快递员、业务指导员、特事协办员、民意调查员），打造残疾儿童康复救助“专责+特岗”机制，提升残疾儿童康复服务质效。</t>
  </si>
  <si>
    <t>运用“理论+实操”授课模式，让残疾人深入实地学、亲自操作学</t>
  </si>
  <si>
    <t>根据“一户一策”原则，个性化、科学化评估确定改造内容，对残疾人家庭进行“量体裁衣”式精准改造。</t>
  </si>
  <si>
    <t>区县进展不一</t>
  </si>
  <si>
    <t>联动多方资源，利用目前我市已有较为成熟的本地养老服务企业（机构），结合家庭养老床位、适老化改造等工作开展，实现居家上门服务与机构养老融合发展。</t>
  </si>
  <si>
    <t>完成招标入户评估</t>
  </si>
  <si>
    <t>正在开展入户评估、采购</t>
  </si>
  <si>
    <t>施工阶段</t>
  </si>
  <si>
    <t>落实数据比对机制，加强工作调度</t>
  </si>
  <si>
    <t>1、实行法律援助申请受理容缺机制；2、开展法援惠民生系列主题宣传</t>
  </si>
  <si>
    <t>脱贫人口参保率99.97%，低收入人口参保率100%</t>
  </si>
  <si>
    <r>
      <rPr>
        <sz val="12"/>
        <rFont val="SimSun"/>
        <charset val="134"/>
      </rPr>
      <t>持续在医保政策宣传精准精细上下功夫，</t>
    </r>
    <r>
      <rPr>
        <sz val="12"/>
        <rFont val="SimSun"/>
        <charset val="134"/>
      </rPr>
      <t>完善医保领域惠民生长效机制，</t>
    </r>
    <r>
      <rPr>
        <sz val="12"/>
        <rFont val="SimSun"/>
        <charset val="134"/>
      </rPr>
      <t>扩大医保政策宣传工作满意度和知晓度。</t>
    </r>
  </si>
  <si>
    <r>
      <rPr>
        <sz val="12"/>
        <color rgb="FF000000"/>
        <rFont val="宋体"/>
        <charset val="134"/>
      </rPr>
      <t>＞</t>
    </r>
    <r>
      <rPr>
        <sz val="12"/>
        <color rgb="FF000000"/>
        <rFont val="Times New Roman"/>
        <charset val="134"/>
      </rPr>
      <t>99%</t>
    </r>
  </si>
  <si>
    <t>新增6，减少13</t>
  </si>
  <si>
    <t>低收入人口3125，脱贫人口131人</t>
  </si>
  <si>
    <r>
      <rPr>
        <sz val="12"/>
        <color rgb="FF000000"/>
        <rFont val="宋体"/>
        <charset val="134"/>
      </rPr>
      <t>新增</t>
    </r>
    <r>
      <rPr>
        <sz val="12"/>
        <color rgb="FF000000"/>
        <rFont val="Times New Roman"/>
        <charset val="134"/>
      </rPr>
      <t>29</t>
    </r>
    <r>
      <rPr>
        <sz val="12"/>
        <color rgb="FF000000"/>
        <rFont val="宋体"/>
        <charset val="134"/>
      </rPr>
      <t>人，减少</t>
    </r>
    <r>
      <rPr>
        <sz val="12"/>
        <color rgb="FF000000"/>
        <rFont val="Times New Roman"/>
        <charset val="134"/>
      </rPr>
      <t>40</t>
    </r>
    <r>
      <rPr>
        <sz val="12"/>
        <color rgb="FF000000"/>
        <rFont val="宋体"/>
        <charset val="134"/>
      </rPr>
      <t>人</t>
    </r>
  </si>
  <si>
    <r>
      <rPr>
        <sz val="12"/>
        <color rgb="FF000000"/>
        <rFont val="宋体"/>
        <charset val="134"/>
      </rPr>
      <t>脱贫人口</t>
    </r>
    <r>
      <rPr>
        <sz val="12"/>
        <color rgb="FF000000"/>
        <rFont val="Times New Roman"/>
        <charset val="134"/>
      </rPr>
      <t>5075</t>
    </r>
    <r>
      <rPr>
        <sz val="12"/>
        <color rgb="FF000000"/>
        <rFont val="宋体"/>
        <charset val="134"/>
      </rPr>
      <t>人，低收入人口</t>
    </r>
    <r>
      <rPr>
        <sz val="12"/>
        <color rgb="FF000000"/>
        <rFont val="Times New Roman"/>
        <charset val="134"/>
      </rPr>
      <t>6516</t>
    </r>
    <r>
      <rPr>
        <sz val="12"/>
        <color rgb="FF000000"/>
        <rFont val="宋体"/>
        <charset val="134"/>
      </rPr>
      <t>人</t>
    </r>
  </si>
  <si>
    <r>
      <rPr>
        <sz val="12"/>
        <color rgb="FF000000"/>
        <rFont val="宋体"/>
        <charset val="134"/>
      </rPr>
      <t>脱贫人口参保率</t>
    </r>
    <r>
      <rPr>
        <sz val="12"/>
        <color rgb="FF000000"/>
        <rFont val="Times New Roman"/>
        <charset val="134"/>
      </rPr>
      <t>99.82%</t>
    </r>
    <r>
      <rPr>
        <sz val="12"/>
        <color rgb="FF000000"/>
        <rFont val="宋体"/>
        <charset val="134"/>
      </rPr>
      <t>，低收入人口参保率</t>
    </r>
    <r>
      <rPr>
        <sz val="12"/>
        <color rgb="FF000000"/>
        <rFont val="Times New Roman"/>
        <charset val="134"/>
      </rPr>
      <t>100%</t>
    </r>
  </si>
  <si>
    <r>
      <rPr>
        <sz val="12"/>
        <color rgb="FF000000"/>
        <rFont val="宋体"/>
        <charset val="134"/>
      </rPr>
      <t>减少</t>
    </r>
    <r>
      <rPr>
        <sz val="12"/>
        <color rgb="FF000000"/>
        <rFont val="Times New Roman"/>
        <charset val="134"/>
      </rPr>
      <t>16</t>
    </r>
    <r>
      <rPr>
        <sz val="12"/>
        <color rgb="FF000000"/>
        <rFont val="宋体"/>
        <charset val="134"/>
      </rPr>
      <t>人</t>
    </r>
  </si>
  <si>
    <t>脱贫人口3557人；低收入3067人</t>
  </si>
  <si>
    <r>
      <rPr>
        <sz val="12"/>
        <color rgb="FF000000"/>
        <rFont val="宋体"/>
        <charset val="134"/>
      </rPr>
      <t>减少</t>
    </r>
    <r>
      <rPr>
        <sz val="12"/>
        <color rgb="FF000000"/>
        <rFont val="Times New Roman"/>
        <charset val="134"/>
      </rPr>
      <t>70</t>
    </r>
    <r>
      <rPr>
        <sz val="12"/>
        <color rgb="FF000000"/>
        <rFont val="宋体"/>
        <charset val="134"/>
      </rPr>
      <t>人</t>
    </r>
  </si>
  <si>
    <r>
      <rPr>
        <sz val="12"/>
        <color rgb="FF000000"/>
        <rFont val="宋体"/>
        <charset val="134"/>
      </rPr>
      <t>低收入人口</t>
    </r>
    <r>
      <rPr>
        <sz val="12"/>
        <color rgb="FF000000"/>
        <rFont val="Times New Roman"/>
        <charset val="134"/>
      </rPr>
      <t xml:space="preserve">17220
</t>
    </r>
    <r>
      <rPr>
        <sz val="12"/>
        <color rgb="FF000000"/>
        <rFont val="宋体"/>
        <charset val="134"/>
      </rPr>
      <t>脱贫人口33888</t>
    </r>
  </si>
  <si>
    <r>
      <rPr>
        <sz val="12"/>
        <color rgb="FF000000"/>
        <rFont val="宋体"/>
        <charset val="134"/>
      </rPr>
      <t>脱贫人口参保率100</t>
    </r>
    <r>
      <rPr>
        <sz val="12"/>
        <color rgb="FF000000"/>
        <rFont val="Times New Roman"/>
        <charset val="134"/>
      </rPr>
      <t>%</t>
    </r>
    <r>
      <rPr>
        <sz val="12"/>
        <color rgb="FF000000"/>
        <rFont val="宋体"/>
        <charset val="134"/>
      </rPr>
      <t>，低收入人口参保率</t>
    </r>
    <r>
      <rPr>
        <sz val="12"/>
        <color rgb="FF000000"/>
        <rFont val="Times New Roman"/>
        <charset val="134"/>
      </rPr>
      <t>100%</t>
    </r>
  </si>
  <si>
    <r>
      <rPr>
        <sz val="12"/>
        <color rgb="FF000000"/>
        <rFont val="宋体"/>
        <charset val="134"/>
      </rPr>
      <t>新增59人，减少</t>
    </r>
    <r>
      <rPr>
        <sz val="12"/>
        <color rgb="FF000000"/>
        <rFont val="Times New Roman"/>
        <charset val="134"/>
      </rPr>
      <t>69</t>
    </r>
    <r>
      <rPr>
        <sz val="12"/>
        <color rgb="FF000000"/>
        <rFont val="宋体"/>
        <charset val="134"/>
      </rPr>
      <t>人</t>
    </r>
  </si>
  <si>
    <r>
      <rPr>
        <sz val="12"/>
        <color rgb="FF000000"/>
        <rFont val="宋体"/>
        <charset val="134"/>
      </rPr>
      <t>脱贫人口</t>
    </r>
    <r>
      <rPr>
        <sz val="12"/>
        <color rgb="FF000000"/>
        <rFont val="Times New Roman"/>
        <charset val="134"/>
      </rPr>
      <t>13534</t>
    </r>
    <r>
      <rPr>
        <sz val="12"/>
        <color rgb="FF000000"/>
        <rFont val="宋体"/>
        <charset val="134"/>
      </rPr>
      <t>人，低收入人口</t>
    </r>
    <r>
      <rPr>
        <sz val="12"/>
        <color rgb="FF000000"/>
        <rFont val="Times New Roman"/>
        <charset val="134"/>
      </rPr>
      <t>8565</t>
    </r>
    <r>
      <rPr>
        <sz val="12"/>
        <color rgb="FF000000"/>
        <rFont val="宋体"/>
        <charset val="134"/>
      </rPr>
      <t>人</t>
    </r>
  </si>
  <si>
    <r>
      <rPr>
        <sz val="12"/>
        <color rgb="FF000000"/>
        <rFont val="宋体"/>
        <charset val="134"/>
      </rPr>
      <t>新增</t>
    </r>
    <r>
      <rPr>
        <sz val="12"/>
        <color rgb="FF000000"/>
        <rFont val="Times New Roman"/>
        <charset val="134"/>
      </rPr>
      <t>24</t>
    </r>
    <r>
      <rPr>
        <sz val="12"/>
        <color rgb="FF000000"/>
        <rFont val="宋体"/>
        <charset val="134"/>
      </rPr>
      <t>人</t>
    </r>
  </si>
  <si>
    <t>低收入人口3035   脱贫人口  4424</t>
  </si>
  <si>
    <r>
      <rPr>
        <sz val="12"/>
        <color rgb="FF000000"/>
        <rFont val="宋体"/>
        <charset val="134"/>
      </rPr>
      <t>脱贫人口参保率</t>
    </r>
    <r>
      <rPr>
        <sz val="12"/>
        <color rgb="FF000000"/>
        <rFont val="Times New Roman"/>
        <charset val="134"/>
      </rPr>
      <t>99.98%</t>
    </r>
    <r>
      <rPr>
        <sz val="12"/>
        <color rgb="FF000000"/>
        <rFont val="宋体"/>
        <charset val="134"/>
      </rPr>
      <t>，低收入人口参保率</t>
    </r>
    <r>
      <rPr>
        <sz val="12"/>
        <color rgb="FF000000"/>
        <rFont val="Times New Roman"/>
        <charset val="134"/>
      </rPr>
      <t>100%</t>
    </r>
  </si>
  <si>
    <t>减少20人</t>
  </si>
  <si>
    <t>低收入人口6239人，脱贫人口12390人</t>
  </si>
  <si>
    <r>
      <rPr>
        <sz val="12"/>
        <color rgb="FF000000"/>
        <rFont val="宋体"/>
        <charset val="134"/>
      </rPr>
      <t>脱贫人口参保率</t>
    </r>
    <r>
      <rPr>
        <sz val="12"/>
        <color rgb="FF000000"/>
        <rFont val="Times New Roman"/>
        <charset val="134"/>
      </rPr>
      <t>99.91%</t>
    </r>
    <r>
      <rPr>
        <sz val="12"/>
        <color rgb="FF000000"/>
        <rFont val="宋体"/>
        <charset val="134"/>
      </rPr>
      <t>，低收入人口参保率</t>
    </r>
    <r>
      <rPr>
        <sz val="12"/>
        <color rgb="FF000000"/>
        <rFont val="Times New Roman"/>
        <charset val="134"/>
      </rPr>
      <t>100%</t>
    </r>
  </si>
  <si>
    <t>低收入人口47767人，脱贫人口72999人</t>
  </si>
  <si>
    <t>脱贫人口5075人，低收入人口6516人</t>
  </si>
  <si>
    <t>脱贫人口参保率99.98%，低收入人口参保率100%</t>
  </si>
  <si>
    <t>新增2</t>
  </si>
  <si>
    <r>
      <rPr>
        <sz val="12"/>
        <color rgb="FF000000"/>
        <rFont val="SimSun"/>
        <charset val="134"/>
      </rPr>
      <t>新增</t>
    </r>
    <r>
      <rPr>
        <sz val="12"/>
        <color rgb="FF000000"/>
        <rFont val="SimSun"/>
        <charset val="134"/>
      </rPr>
      <t>4</t>
    </r>
    <r>
      <rPr>
        <sz val="12"/>
        <color rgb="FF000000"/>
        <rFont val="SimSun"/>
        <charset val="134"/>
      </rPr>
      <t>，减少</t>
    </r>
    <r>
      <rPr>
        <sz val="12"/>
        <color rgb="FF000000"/>
        <rFont val="SimSun"/>
        <charset val="134"/>
      </rPr>
      <t>5</t>
    </r>
  </si>
  <si>
    <t>增加1人</t>
  </si>
  <si>
    <r>
      <rPr>
        <sz val="12"/>
        <color rgb="FF000000"/>
        <rFont val="SimSun"/>
        <charset val="134"/>
      </rPr>
      <t>新增</t>
    </r>
    <r>
      <rPr>
        <sz val="12"/>
        <color rgb="FF000000"/>
        <rFont val="SimSun"/>
        <charset val="134"/>
      </rPr>
      <t>17</t>
    </r>
  </si>
  <si>
    <t>新增25人，减少6人</t>
  </si>
  <si>
    <r>
      <rPr>
        <sz val="12"/>
        <color rgb="FF000000"/>
        <rFont val="SimSun"/>
        <charset val="134"/>
      </rPr>
      <t>新增</t>
    </r>
    <r>
      <rPr>
        <sz val="12"/>
        <color rgb="FF000000"/>
        <rFont val="SimSun"/>
        <charset val="134"/>
      </rPr>
      <t>4</t>
    </r>
    <r>
      <rPr>
        <sz val="12"/>
        <color rgb="FF000000"/>
        <rFont val="SimSun"/>
        <charset val="134"/>
      </rPr>
      <t>人</t>
    </r>
  </si>
  <si>
    <t>新增4，减13</t>
  </si>
  <si>
    <r>
      <rPr>
        <sz val="12"/>
        <color rgb="FF000000"/>
        <rFont val="SimSun"/>
        <charset val="134"/>
      </rPr>
      <t>新增</t>
    </r>
    <r>
      <rPr>
        <sz val="12"/>
        <color rgb="FF000000"/>
        <rFont val="SimSun"/>
        <charset val="134"/>
      </rPr>
      <t>24</t>
    </r>
    <r>
      <rPr>
        <sz val="12"/>
        <color rgb="FF000000"/>
        <rFont val="SimSun"/>
        <charset val="134"/>
      </rPr>
      <t>，减少</t>
    </r>
    <r>
      <rPr>
        <sz val="12"/>
        <color rgb="FF000000"/>
        <rFont val="SimSun"/>
        <charset val="134"/>
      </rPr>
      <t>25</t>
    </r>
  </si>
  <si>
    <t>减少5人</t>
  </si>
  <si>
    <r>
      <rPr>
        <sz val="12"/>
        <color rgb="FF000000"/>
        <rFont val="SimSun"/>
        <charset val="134"/>
      </rPr>
      <t>减少</t>
    </r>
    <r>
      <rPr>
        <sz val="12"/>
        <color rgb="FF000000"/>
        <rFont val="SimSun"/>
        <charset val="134"/>
      </rPr>
      <t>44</t>
    </r>
  </si>
  <si>
    <t>新增27人，减少44人</t>
  </si>
  <si>
    <r>
      <rPr>
        <sz val="12"/>
        <color rgb="FF000000"/>
        <rFont val="SimSun"/>
        <charset val="134"/>
      </rPr>
      <t>新增</t>
    </r>
    <r>
      <rPr>
        <sz val="12"/>
        <color rgb="FF000000"/>
        <rFont val="SimSun"/>
        <charset val="134"/>
      </rPr>
      <t>5</t>
    </r>
    <r>
      <rPr>
        <sz val="12"/>
        <color rgb="FF000000"/>
        <rFont val="SimSun"/>
        <charset val="134"/>
      </rPr>
      <t>人</t>
    </r>
  </si>
  <si>
    <t>减少3人</t>
  </si>
  <si>
    <r>
      <rPr>
        <sz val="12"/>
        <color rgb="FF000000"/>
        <rFont val="SimSun"/>
        <charset val="134"/>
      </rPr>
      <t>新增</t>
    </r>
    <r>
      <rPr>
        <sz val="12"/>
        <color rgb="FF000000"/>
        <rFont val="SimSun"/>
        <charset val="134"/>
      </rPr>
      <t>0</t>
    </r>
    <r>
      <rPr>
        <sz val="12"/>
        <color rgb="FF000000"/>
        <rFont val="SimSun"/>
        <charset val="134"/>
      </rPr>
      <t>，减少</t>
    </r>
    <r>
      <rPr>
        <sz val="12"/>
        <color rgb="FF000000"/>
        <rFont val="SimSun"/>
        <charset val="134"/>
      </rPr>
      <t>1</t>
    </r>
  </si>
  <si>
    <r>
      <rPr>
        <sz val="12"/>
        <color rgb="FF000000"/>
        <rFont val="SimSun"/>
        <charset val="134"/>
      </rPr>
      <t>新增</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</si>
  <si>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12</t>
    </r>
  </si>
  <si>
    <t>新增5人，减少5人</t>
  </si>
  <si>
    <t>新增49人</t>
  </si>
  <si>
    <t>精准摸排，应助尽助</t>
  </si>
  <si>
    <t>公办独立托育机构推进慢。徽州区公办独立托育机构为新建项目，目前基础工程已完工；屯溪区公办独立托育机构为改建项目，目前处于设计中，预计7月动工。</t>
  </si>
  <si>
    <t>托育机构开设了全日托、半日托、计时托、周末托等多层次、规范化、多样化的托育照护服务，同时根据婴幼儿生理心理特点全面提升托育服务品质，开设了相关特色课程，如蒙氏感官、奥尔夫音乐、绘本阅读等。</t>
  </si>
  <si>
    <t>——</t>
  </si>
  <si>
    <t>积极通过回购（租赁）民办幼儿园方式增加公办学位供给</t>
  </si>
  <si>
    <t>邀请学校膳食家长委员会部分家长对学校营养改善计划进行实地考察和陪餐，对学校营养改善计划工作提出意见和建议。</t>
  </si>
  <si>
    <t>因上学期间工程无法实施，影响工程进度</t>
  </si>
  <si>
    <t>结合近视防控宣传月，印发宣传册，加强民生工程宣传。</t>
  </si>
  <si>
    <t>1、组织各区县和市属高中阶段学校开展诚信主题教育月活动；2、向全市初高中毕业生发放“两封信”，宣传各项资助政策。</t>
  </si>
  <si>
    <t>应助尽助</t>
  </si>
  <si>
    <t>积极构建线上平台+老年教育特色课程，推动线上线下相融合</t>
  </si>
  <si>
    <t>全市任务目标已达成，但部分区县还未完成，需在暑期加快进度。</t>
  </si>
  <si>
    <t>上半年我市各区县结合不同的卫生健康活动活动，为全市适龄儿童提供了免费的口腔干预项目，并详细讲解了牙齿的基本结构和功能。同时，还介绍了龋齿、牙痛等口腔临床常见问题及其解决方法，并强调了预防口腔健康的重要性。接下来，我们将继续常态化地开展健康口腔知识进校园、进社区、进乡村活动，让更多的学校和家庭了解口腔健康知识，帮助儿童养成良好的口腔健康习惯，并牢固确立口腔健康观念。</t>
  </si>
  <si>
    <t>新筛血片样本质量有待进一步提升；少数信息录入有误；部分工作人员的培训还没有完全到位。</t>
  </si>
  <si>
    <t>结合我市实际情况，依托民生实事项目重新制定了《黄山市2024年新生儿疾病筛查项目实施方案》，在原有方案基础上增加了CAH和G6PD两项新生儿遗传代谢病筛查病种，并且对于新生儿遗传代谢病筛查阳性和听力异常的患儿，进一步诊断的费用予以减免，为群众带来了便利。</t>
  </si>
  <si>
    <t>普及两癌防治核心知识。利用微信扫描开展适龄妇女两癌防治核心知识调查，计划每个区县调查600名农村两癌免费筛查妇女，共计4200人。截止6月底，已完成5165人。有利于及时发现辖区内妇女对于宫颈癌和乳腺癌认识的误区和盲区，促进个性化健康教育宣传工作的开展，提高辖区妇女的癌症防治意识。</t>
  </si>
  <si>
    <t>截至6月底，共完成餐饮油烟问题整治119个，其中屯溪区59个、黄山区10个、徽州区11个、歙县11个、休宁县2个、黟县4个、祁门县18个、高新区4个;完成噪声扰民问题整治393个，其中市本级11个、屯溪区182个、黄山区15个、徽州区62个、歙县48个、休宁县26个、黟县13个、祁门县31个、高新区5个;完成恶臭异味问题整治35个，其中黄山区4个、徽州区17个、歙县2个、黟县2个、祁门县4个、高新区6个。</t>
  </si>
  <si>
    <t>全市累计完成投资12097.6万元，完成投资率57.7%，全市累计完成路基46.07公里，路基完成率55.8%。其中：屯溪区路基完成2.635公里，完成69.6%；黄山区路基完成5.247公里，完成36.5%；徽州区路基完成1.2公里，完成42.1%；歙县路基完成13.86公里，完成38.7%；休宁县路基完成18.111公里，完成89.2%；黟县路基完成2公里，完成85.5%；祁门县路基完成3.017公里，完成100%。自6月19日以来，受水毁影响，所有提质改造工程项目已停工。</t>
  </si>
  <si>
    <t>自6月19日以来，受水毁影响，所有安防工程项目已停工。</t>
  </si>
  <si>
    <t>全市累计完成投资2676.3万元，完成投资率37.2%。目前各县区已完成挡墙、安防设施、涵洞等修复工作。自6月19日以来，受水毁影响，所有养护工程项目已停工。</t>
  </si>
  <si>
    <t>综合进度完成98%</t>
  </si>
  <si>
    <t>制定畅行黄山便民停车专项行动方案，建立组织部、文明办、住建、交警多部门联合调度机制，保障全域停车服务。</t>
  </si>
  <si>
    <t>根据安徽省文化和旅游厅《关于做好第十一届安徽文化惠民消费季惠民活动特约商户申报工作的通知》黄山市对照《通知》要求，积极宣传动员，筛选、推荐符合条件的3类商户（看演出类、看书类、品特色美食类）参与活动，已有7家符合条件的商户报名，已向省级推荐。</t>
  </si>
  <si>
    <t>根据省下达计划完成任务分解</t>
  </si>
  <si>
    <t>省里建设任务6月份下达</t>
  </si>
  <si>
    <t>受益人数10万余人次</t>
  </si>
  <si>
    <t>目前，风电乡村振兴工程投资主体已完成比选，正在公示阶段。</t>
  </si>
  <si>
    <t>加快推进风电乡村振兴工程，召开黄山市风电乡村振兴工程专题会，由休宁县组织招标比选。目前，风电乡村振兴工程投资主体已完成比选，正在公示阶段。</t>
  </si>
  <si>
    <t>省里建设任务未下达</t>
  </si>
  <si>
    <t>对摸底调查发现存在严重安全隐患危旧房，责令立即停止使用，竖立警示牌隔离房屋。做到“人不进危房、危房不进人”，发现有严重危旧房不宜居住的，采取有效措施撤离群众。切实把安全隐患多、群众呼声高、居住环境差的城市危旧房屋排查出来，推动加快实施改造，及时消除安全隐患，保障人民群众生命财产安全。</t>
  </si>
  <si>
    <t>为促进解决新市民、青年人住房困难问题，由政府给予政策支持，引导多主体投资、多渠道供给，坚持小户型、低租金，重点利用存量土地和房屋建设保障性租赁住房，包括利用农村集体建设用地、企事业单位自有闲置土地、产业园区配套用地和存量闲置房屋建设，适当利用新供应国有建设用地建设，落实了一批保障性租赁住房项目。</t>
  </si>
  <si>
    <t>一是经费不足。工会经费只能满足工会日常工作和活动开展，没有资金保障全市每一个工会驿站都能按照要求运转。二是缺人员。工会驿站除了地方工会本级建的工会驿站有人员管理，但也是兼职的，其他共建单位大部分依托保安、保洁人员，没有专职的。</t>
  </si>
  <si>
    <t>利用工会驿站服务户外劳动者的同时，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</si>
  <si>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具体提升要求未下达，部分进度无法确定</t>
  </si>
  <si>
    <t>加强汛期期间市场价格巡查力度，歙县自6月26日-7月2日启动为期一周的“惠民菜篮子”运行。今年以来全市累计销售惠民农副产品1068吨，让利优惠金额239万元。</t>
  </si>
  <si>
    <t>因示范创建工作调整，月度推进暂停填报</t>
  </si>
  <si>
    <t>全市电信网络诈骗案件同比下降47.82%，损失金额同比下降40.63%</t>
  </si>
  <si>
    <t>开展“你点我检”进校园、进超市、进实验室等活动</t>
  </si>
  <si>
    <t>市县所三级联动推进“食安名坊”培育行动</t>
  </si>
  <si>
    <t>对照工作推进措施，各区县确定了16家“食安名坊”培育对象，并“一坊一策”制定了培育方案。结合“千企万坊”等工作，通过现场指导、特派员服务等措施，帮助培育对象逐条对照评分标准补缺补差，规范提升。市、县、所三级联动对培育对象开展现场帮扶指导。</t>
  </si>
  <si>
    <t>全省择优遴选</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</si>
  <si>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1.全市进度与当前进度请填写百分比并保留两位小数，例：10.00%，进度尽量量化，不可量化的项目请填写“持续推进”2.当月完成的时间范围为5月  3.存在问题与特色做法纳入市政府周例会调度</t>
    </r>
  </si>
  <si>
    <t>2024年1-5月50+1项民生实事进展情况表</t>
  </si>
  <si>
    <t>市人社局</t>
  </si>
  <si>
    <t>1.分别赴安徽财经大学、黄山学院旅游学院、淮南师范学院、黄山学院、安徽外国语学院等高校开展“招才引智高校行”活动。2.举办“新就业群体专场招聘会”，商请市市场监管局组织3家外卖送餐企业、市邮政管理局组织5家快递企业参加招聘会。</t>
  </si>
  <si>
    <t>因病致困的职工，持续处于治疗中，医疗费用无法及时提供齐全，因此影响帮扶进度。</t>
  </si>
  <si>
    <t>制定“一帮一”，发挥联系人作用。按照“每月电话联系结对困难职工1次，每半年实地走访困难职工家庭1次”的要求，开展入户走访和电话联系，适时开展集中走访活动，让困难职工“求助有人、求助有门、受助及时.</t>
  </si>
  <si>
    <t>惠残政策宣传
还不够深入，
覆盖率还不够广</t>
  </si>
  <si>
    <t>工作创新亮点还需持续打造</t>
  </si>
  <si>
    <t>以就业为导向，我市各地残联组织运用“理论+实操”授课模式，让残疾人深入实地学、亲自操作学</t>
  </si>
  <si>
    <t>项目实施质效有待提高</t>
  </si>
  <si>
    <t>招投标程序</t>
  </si>
  <si>
    <t>正在走招投标程序</t>
  </si>
  <si>
    <t>已完成招标和改造户方案设计</t>
  </si>
  <si>
    <t>完成评估，入户改造</t>
  </si>
  <si>
    <t>已实际完成改造119户，按照工程进度测算</t>
  </si>
  <si>
    <r>
      <rPr>
        <sz val="12"/>
        <color rgb="FF000000"/>
        <rFont val="SimSun"/>
        <charset val="134"/>
      </rPr>
      <t>脱贫人口参保率</t>
    </r>
    <r>
      <rPr>
        <sz val="12"/>
        <color rgb="FF000000"/>
        <rFont val="SimSun"/>
        <charset val="134"/>
      </rPr>
      <t>99.98%</t>
    </r>
    <r>
      <rPr>
        <sz val="12"/>
        <color rgb="FF000000"/>
        <rFont val="SimSun"/>
        <charset val="134"/>
      </rPr>
      <t>，低收入人口参保率</t>
    </r>
    <r>
      <rPr>
        <sz val="12"/>
        <color rgb="FF000000"/>
        <rFont val="SimSun"/>
        <charset val="134"/>
      </rPr>
      <t>100%</t>
    </r>
  </si>
  <si>
    <t>持续落实分类资助政策，确保低收入人口和脱贫人口参保率稳定在99%以上，实现应保尽保；落实医疗救助倾斜支付政策，实现应救尽救</t>
  </si>
  <si>
    <t>新增16人，减少18人</t>
  </si>
  <si>
    <t>低收入人口3132人，脱贫131人</t>
  </si>
  <si>
    <t>新增26人，减少68人</t>
  </si>
  <si>
    <t>脱贫人口5086人，
低收入人口6519人</t>
  </si>
  <si>
    <r>
      <rPr>
        <sz val="12"/>
        <color rgb="FF000000"/>
        <rFont val="SimSun"/>
        <charset val="134"/>
      </rPr>
      <t>脱贫人口参保率</t>
    </r>
    <r>
      <rPr>
        <sz val="12"/>
        <color rgb="FF000000"/>
        <rFont val="SimSun"/>
        <charset val="134"/>
      </rPr>
      <t>99.88%</t>
    </r>
    <r>
      <rPr>
        <sz val="12"/>
        <color rgb="FF000000"/>
        <rFont val="SimSun"/>
        <charset val="134"/>
      </rPr>
      <t>，低收入人口参保率</t>
    </r>
    <r>
      <rPr>
        <sz val="12"/>
        <color rgb="FF000000"/>
        <rFont val="SimSun"/>
        <charset val="134"/>
      </rPr>
      <t>100%</t>
    </r>
  </si>
  <si>
    <t>脱贫人口3570人，低收入3070人</t>
  </si>
  <si>
    <r>
      <rPr>
        <sz val="12"/>
        <color rgb="FF000000"/>
        <rFont val="SimSun"/>
        <charset val="134"/>
      </rPr>
      <t>低收入人口减少15人，</t>
    </r>
    <r>
      <rPr>
        <sz val="12"/>
        <color rgb="FF000000"/>
        <rFont val="SimSun"/>
        <charset val="134"/>
      </rPr>
      <t xml:space="preserve">
脱贫人口减少39人</t>
    </r>
  </si>
  <si>
    <t>低收入人口17247人，
脱贫人口33931人</t>
  </si>
  <si>
    <t>新增61人，减少60人</t>
  </si>
  <si>
    <r>
      <rPr>
        <sz val="12"/>
        <color rgb="FF000000"/>
        <rFont val="SimSun"/>
        <charset val="134"/>
      </rPr>
      <t>脱贫人口</t>
    </r>
    <r>
      <rPr>
        <sz val="12"/>
        <color rgb="FF000000"/>
        <rFont val="SimSun"/>
        <charset val="134"/>
      </rPr>
      <t>13546</t>
    </r>
    <r>
      <rPr>
        <sz val="12"/>
        <color rgb="FF000000"/>
        <rFont val="SimSun"/>
        <charset val="134"/>
      </rPr>
      <t>人，低收入人口8563人</t>
    </r>
  </si>
  <si>
    <t>新增1人</t>
  </si>
  <si>
    <t>低收入人口3026人，脱贫人口4409人</t>
  </si>
  <si>
    <t>低收入人口100%，脱贫人口99.95%</t>
  </si>
  <si>
    <t>低收入人口6243人，脱贫人口12406人</t>
  </si>
  <si>
    <r>
      <rPr>
        <sz val="12"/>
        <color rgb="FF000000"/>
        <rFont val="SimSun"/>
        <charset val="134"/>
      </rPr>
      <t>脱贫人口参保率</t>
    </r>
    <r>
      <rPr>
        <sz val="12"/>
        <color rgb="FF000000"/>
        <rFont val="SimSun"/>
        <charset val="134"/>
      </rPr>
      <t>99.9%</t>
    </r>
    <r>
      <rPr>
        <sz val="12"/>
        <color rgb="FF000000"/>
        <rFont val="SimSun"/>
        <charset val="134"/>
      </rPr>
      <t>，低收入人口参保率</t>
    </r>
    <r>
      <rPr>
        <sz val="12"/>
        <color rgb="FF000000"/>
        <rFont val="SimSun"/>
        <charset val="134"/>
      </rPr>
      <t>100%</t>
    </r>
  </si>
  <si>
    <t>脱贫人口73079人，低收入人口47800人</t>
  </si>
  <si>
    <r>
      <rPr>
        <sz val="12"/>
        <color rgb="FF000000"/>
        <rFont val="SimSun"/>
        <charset val="134"/>
      </rPr>
      <t>低收入人口</t>
    </r>
    <r>
      <rPr>
        <sz val="12"/>
        <color rgb="FF000000"/>
        <rFont val="SimSun"/>
        <charset val="134"/>
      </rPr>
      <t xml:space="preserve">17247
</t>
    </r>
    <r>
      <rPr>
        <sz val="12"/>
        <color rgb="FF000000"/>
        <rFont val="SimSun"/>
        <charset val="134"/>
      </rPr>
      <t>脱贫人口33931</t>
    </r>
  </si>
  <si>
    <t>新增3人，减少5人</t>
  </si>
  <si>
    <r>
      <rPr>
        <sz val="12"/>
        <color rgb="FF000000"/>
        <rFont val="SimSun"/>
        <charset val="134"/>
      </rPr>
      <t>增加</t>
    </r>
    <r>
      <rPr>
        <sz val="12"/>
        <color rgb="FF000000"/>
        <rFont val="SimSun"/>
        <charset val="134"/>
      </rPr>
      <t>21</t>
    </r>
  </si>
  <si>
    <t>新增11人，减少8人</t>
  </si>
  <si>
    <t>新增16人，减少17人</t>
  </si>
  <si>
    <t>新增22人，减少24人</t>
  </si>
  <si>
    <t>减少27人</t>
  </si>
  <si>
    <t>新增39人，减少21人</t>
  </si>
  <si>
    <t>减少1人</t>
  </si>
  <si>
    <t>无新增，
减少4人</t>
  </si>
  <si>
    <t>减少6人</t>
  </si>
  <si>
    <t>新增6人，减少8人</t>
  </si>
  <si>
    <t>市卫健委</t>
  </si>
  <si>
    <t>公办独立托育机构推进慢。徽州区公办独立托育机构为新建项目，正处于桩基养护与检测阶段；屯溪区公办独立托育机构为改建项目，目前处于设计中，但是具体方案未定。</t>
  </si>
  <si>
    <t>工作进度还有待提高</t>
  </si>
  <si>
    <t>精准摸排，实现应助尽助</t>
  </si>
  <si>
    <t xml:space="preserve">结合进校园活动为全市适龄儿童开展免费口腔干预项目，详细科普了牙齿的基本构造及作用，介绍了龋齿、牙痛等口腔临床常见问题及解决办法，强调了口腔健康要从预防开始。下一步，我委将继续常态化开展健康口腔知识进校园活动，让口腔健康知识走进全市更多校园和家庭，促使儿童们养成良好的口腔健康习惯，牢固树立口腔健康理念。
</t>
  </si>
  <si>
    <t>市生态局</t>
  </si>
  <si>
    <t>开展农村黑臭水体遥感监测和复核工作，根据黑臭水体污染成因、分布情况，制定“一水一策”治理方案</t>
  </si>
  <si>
    <t>截至5月底，共完成餐饮油烟问题整治88个，其中屯溪区40个、黄山区7个、徽州区9个、歙县8个、休宁县2个、黟县4个、祁门县15个、高新区3个;完成噪声扰民问题整治310个，其中市本级7个、屯溪区138个、黄山区9个、徽州区50个、歙县44个、休宁县20个、黟县11个、祁门县27个、高新区4个;完成恶臭异味问题整治27个，其中黄山区1个、徽州区16个、歙县1个、黟县2个、祁门县4个、高新区3个。</t>
  </si>
  <si>
    <t>市交通局</t>
  </si>
  <si>
    <t>市住建局</t>
  </si>
  <si>
    <t>市文旅局</t>
  </si>
  <si>
    <t>按照省部署配合做好各类特约商户报名及遴选，延续开展“免减优•促消费”系列活动，开展“黄山市景区免门票开放日”活动，力争今年“免减优•促消费”文旅消费券发放规模达到1.5亿元以上。</t>
  </si>
  <si>
    <t>省里建设任务暂未下达</t>
  </si>
  <si>
    <t>3-5月为采茶季，农忙时期，根据农村的生产生活实际和农民的建议，合理减少安排送戏进万村的场次。</t>
  </si>
  <si>
    <t>3-5月开展“百场黄梅唱响百家景区”26场。</t>
  </si>
  <si>
    <t>市发改委</t>
  </si>
  <si>
    <t>联合市农业农村局印发《黄山市风电乡村振兴统筹集中建设方案》，全市统筹开展建设方案编制、投资主体优选工作。目前正在开展建设方案编制。</t>
  </si>
  <si>
    <t>市资规局</t>
  </si>
  <si>
    <t>公司纪委办牵头开展配网建设管理风险防控专项监督攻坚课题，强化“纪检+巡察+专业”协同，构建和完善配网建设监督体系，筑牢配网建设风险防范的堤坝。</t>
  </si>
  <si>
    <t>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</si>
  <si>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推进26家商超及社区连锁店运行“惠民菜篮子”，全市累计销售惠民农副产品896.9吨，让利优惠金额197.52万元</t>
  </si>
  <si>
    <t>确定16家重点培育对象，制定一坊一策培育方案</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</si>
  <si>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1.全市进度与当前进度请填写百分比并保留两位小数，例：10.00%，进度尽量量化，不可量化的项目请填写“持续推进”2.当月完成的时间范围为4月  3.存在问题与特色做法纳入市政府周例会调度</t>
    </r>
  </si>
  <si>
    <t>2024年1-4月50+1项民生实事进展情况表</t>
  </si>
  <si>
    <t>暂未启动，按省级统一部署启动该项工作</t>
  </si>
  <si>
    <t>正在走招标程序</t>
  </si>
  <si>
    <t>设备采购结束待安装</t>
  </si>
  <si>
    <t>完成招标程序</t>
  </si>
  <si>
    <t>不断完善数据比对和动态复核机制，确保应保尽保，精准发放</t>
  </si>
  <si>
    <t>案件质量有待提升</t>
  </si>
  <si>
    <t>实行容缺受理机制，对于符合法律援助范围和条件的可先行受理、指派，事后补充相关材料</t>
  </si>
  <si>
    <t>完成为登记注册数，截至4月底，全市所有区县均在对完善村(社区)“救急难”互助社运作机制工作作出具体部署的基础上，完成了村（社区）“救急难”互助社有关规章制度示范文本的制发工作。</t>
  </si>
  <si>
    <t>脱贫人口71573人，低收入人口47654人</t>
  </si>
  <si>
    <t>新增8人，减少12人</t>
  </si>
  <si>
    <t>脱贫人口57人，低收入3142人</t>
  </si>
  <si>
    <r>
      <rPr>
        <sz val="12"/>
        <color rgb="FF000000"/>
        <rFont val="SimSun"/>
        <charset val="134"/>
      </rPr>
      <t>新增</t>
    </r>
    <r>
      <rPr>
        <sz val="12"/>
        <color rgb="FF000000"/>
        <rFont val="SimSun"/>
        <charset val="134"/>
      </rPr>
      <t>18</t>
    </r>
    <r>
      <rPr>
        <sz val="12"/>
        <color rgb="FF000000"/>
        <rFont val="SimSun"/>
        <charset val="134"/>
      </rPr>
      <t>人，减少</t>
    </r>
    <r>
      <rPr>
        <sz val="12"/>
        <color rgb="FF000000"/>
        <rFont val="SimSun"/>
        <charset val="134"/>
      </rPr>
      <t>69</t>
    </r>
    <r>
      <rPr>
        <sz val="12"/>
        <color rgb="FF000000"/>
        <rFont val="SimSun"/>
        <charset val="134"/>
      </rPr>
      <t>人</t>
    </r>
  </si>
  <si>
    <r>
      <rPr>
        <sz val="12"/>
        <color rgb="FF000000"/>
        <rFont val="SimSun"/>
        <charset val="134"/>
      </rPr>
      <t>脱贫人口</t>
    </r>
    <r>
      <rPr>
        <sz val="12"/>
        <color rgb="FF000000"/>
        <rFont val="SimSun"/>
        <charset val="134"/>
      </rPr>
      <t>5141</t>
    </r>
    <r>
      <rPr>
        <sz val="12"/>
        <color rgb="FF000000"/>
        <rFont val="SimSun"/>
        <charset val="134"/>
      </rPr>
      <t>人，低收入人口</t>
    </r>
    <r>
      <rPr>
        <sz val="12"/>
        <color rgb="FF000000"/>
        <rFont val="SimSun"/>
        <charset val="134"/>
      </rPr>
      <t>6574</t>
    </r>
    <r>
      <rPr>
        <sz val="12"/>
        <color rgb="FF000000"/>
        <rFont val="SimSun"/>
        <charset val="134"/>
      </rPr>
      <t>人</t>
    </r>
  </si>
  <si>
    <r>
      <rPr>
        <sz val="12"/>
        <color rgb="FF000000"/>
        <rFont val="SimSun"/>
        <charset val="134"/>
      </rPr>
      <t>脱贫人口</t>
    </r>
    <r>
      <rPr>
        <sz val="12"/>
        <color rgb="FF000000"/>
        <rFont val="SimSun"/>
        <charset val="134"/>
      </rPr>
      <t>3607</t>
    </r>
    <r>
      <rPr>
        <sz val="12"/>
        <color rgb="FF000000"/>
        <rFont val="SimSun"/>
        <charset val="134"/>
      </rPr>
      <t>人；低收入3064人</t>
    </r>
  </si>
  <si>
    <r>
      <rPr>
        <sz val="12"/>
        <color rgb="FF000000"/>
        <rFont val="SimSun"/>
        <charset val="134"/>
      </rPr>
      <t>低收入人口</t>
    </r>
    <r>
      <rPr>
        <sz val="12"/>
        <color rgb="FF000000"/>
        <rFont val="SimSun"/>
        <charset val="134"/>
      </rPr>
      <t xml:space="preserve">17276
</t>
    </r>
    <r>
      <rPr>
        <sz val="12"/>
        <color rgb="FF000000"/>
        <rFont val="SimSun"/>
        <charset val="134"/>
      </rPr>
      <t>脱贫人口34031</t>
    </r>
  </si>
  <si>
    <r>
      <rPr>
        <sz val="12"/>
        <color rgb="FF000000"/>
        <rFont val="SimSun"/>
        <charset val="134"/>
      </rPr>
      <t>新增</t>
    </r>
    <r>
      <rPr>
        <sz val="12"/>
        <color rgb="FF000000"/>
        <rFont val="SimSun"/>
        <charset val="134"/>
      </rPr>
      <t>25</t>
    </r>
    <r>
      <rPr>
        <sz val="12"/>
        <color rgb="FF000000"/>
        <rFont val="SimSun"/>
        <charset val="134"/>
      </rPr>
      <t>人，减少65人</t>
    </r>
  </si>
  <si>
    <r>
      <rPr>
        <sz val="12"/>
        <color rgb="FF000000"/>
        <rFont val="SimSun"/>
        <charset val="134"/>
      </rPr>
      <t>脱贫人口</t>
    </r>
    <r>
      <rPr>
        <sz val="12"/>
        <color rgb="FF000000"/>
        <rFont val="SimSun"/>
        <charset val="134"/>
      </rPr>
      <t>13603</t>
    </r>
    <r>
      <rPr>
        <sz val="12"/>
        <color rgb="FF000000"/>
        <rFont val="SimSun"/>
        <charset val="134"/>
      </rPr>
      <t>人，低收入人口</t>
    </r>
    <r>
      <rPr>
        <sz val="12"/>
        <color rgb="FF000000"/>
        <rFont val="SimSun"/>
        <charset val="134"/>
      </rPr>
      <t>8527</t>
    </r>
    <r>
      <rPr>
        <sz val="12"/>
        <color rgb="FF000000"/>
        <rFont val="SimSun"/>
        <charset val="134"/>
      </rPr>
      <t>人</t>
    </r>
  </si>
  <si>
    <t>低收人口 2995脱贫人口 2698</t>
  </si>
  <si>
    <t>脱贫人口减少33人，新增6人</t>
  </si>
  <si>
    <r>
      <rPr>
        <sz val="12"/>
        <color rgb="FF000000"/>
        <rFont val="SimSun"/>
        <charset val="134"/>
      </rPr>
      <t>低收入人口6076人，脱贫人口</t>
    </r>
    <r>
      <rPr>
        <sz val="12"/>
        <color rgb="FF000000"/>
        <rFont val="SimSun"/>
        <charset val="134"/>
      </rPr>
      <t>12436</t>
    </r>
    <r>
      <rPr>
        <sz val="12"/>
        <color rgb="FF000000"/>
        <rFont val="SimSun"/>
        <charset val="134"/>
      </rPr>
      <t>人</t>
    </r>
  </si>
  <si>
    <r>
      <rPr>
        <sz val="12"/>
        <color rgb="FF000000"/>
        <rFont val="SimSun"/>
        <charset val="134"/>
      </rPr>
      <t>脱贫人口参保率</t>
    </r>
    <r>
      <rPr>
        <sz val="12"/>
        <color rgb="FF000000"/>
        <rFont val="SimSun"/>
        <charset val="134"/>
      </rPr>
      <t>99.91%</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</si>
  <si>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18</t>
    </r>
    <r>
      <rPr>
        <sz val="12"/>
        <color rgb="FF000000"/>
        <rFont val="SimSun"/>
        <charset val="134"/>
      </rPr>
      <t>人，减少69人</t>
    </r>
  </si>
  <si>
    <r>
      <rPr>
        <sz val="12"/>
        <color rgb="FF000000"/>
        <rFont val="SimSun"/>
        <charset val="134"/>
      </rPr>
      <t>脱贫人口减少</t>
    </r>
    <r>
      <rPr>
        <sz val="12"/>
        <color rgb="FF000000"/>
        <rFont val="SimSun"/>
        <charset val="134"/>
      </rPr>
      <t>33</t>
    </r>
    <r>
      <rPr>
        <sz val="12"/>
        <color rgb="FF000000"/>
        <rFont val="SimSun"/>
        <charset val="134"/>
      </rPr>
      <t>人，新增</t>
    </r>
    <r>
      <rPr>
        <sz val="12"/>
        <color rgb="FF000000"/>
        <rFont val="SimSun"/>
        <charset val="134"/>
      </rPr>
      <t>6</t>
    </r>
    <r>
      <rPr>
        <sz val="12"/>
        <color rgb="FF000000"/>
        <rFont val="SimSun"/>
        <charset val="134"/>
      </rPr>
      <t>人</t>
    </r>
  </si>
  <si>
    <r>
      <rPr>
        <sz val="12"/>
        <color rgb="FF000000"/>
        <rFont val="SimSun"/>
        <charset val="134"/>
      </rPr>
      <t>减少</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</si>
  <si>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3</t>
    </r>
    <r>
      <rPr>
        <sz val="12"/>
        <color rgb="FF000000"/>
        <rFont val="SimSun"/>
        <charset val="134"/>
      </rPr>
      <t>人</t>
    </r>
  </si>
  <si>
    <r>
      <rPr>
        <sz val="12"/>
        <color rgb="FF000000"/>
        <rFont val="SimSun"/>
        <charset val="134"/>
      </rPr>
      <t>新增</t>
    </r>
    <r>
      <rPr>
        <sz val="12"/>
        <color rgb="FF000000"/>
        <rFont val="SimSun"/>
        <charset val="134"/>
      </rPr>
      <t>5</t>
    </r>
    <r>
      <rPr>
        <sz val="12"/>
        <color rgb="FF000000"/>
        <rFont val="SimSun"/>
        <charset val="134"/>
      </rPr>
      <t>人，减少3人</t>
    </r>
  </si>
  <si>
    <r>
      <rPr>
        <sz val="12"/>
        <color rgb="FF000000"/>
        <rFont val="SimSun"/>
        <charset val="134"/>
      </rPr>
      <t>特困人员新增</t>
    </r>
    <r>
      <rPr>
        <sz val="12"/>
        <color rgb="FF000000"/>
        <rFont val="SimSun"/>
        <charset val="134"/>
      </rPr>
      <t>7</t>
    </r>
    <r>
      <rPr>
        <sz val="12"/>
        <color rgb="FF000000"/>
        <rFont val="SimSun"/>
        <charset val="134"/>
      </rPr>
      <t>人，退出</t>
    </r>
    <r>
      <rPr>
        <sz val="12"/>
        <color rgb="FF000000"/>
        <rFont val="SimSun"/>
        <charset val="134"/>
      </rPr>
      <t>2</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</si>
  <si>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人，减少11人</t>
    </r>
  </si>
  <si>
    <r>
      <rPr>
        <sz val="12"/>
        <color rgb="FF000000"/>
        <rFont val="SimSun"/>
        <charset val="134"/>
      </rPr>
      <t>新增</t>
    </r>
    <r>
      <rPr>
        <sz val="12"/>
        <color rgb="FF000000"/>
        <rFont val="SimSun"/>
        <charset val="134"/>
      </rPr>
      <t>5</t>
    </r>
    <r>
      <rPr>
        <sz val="12"/>
        <color rgb="FF000000"/>
        <rFont val="SimSun"/>
        <charset val="134"/>
      </rPr>
      <t>人，减少</t>
    </r>
    <r>
      <rPr>
        <sz val="12"/>
        <color rgb="FF000000"/>
        <rFont val="SimSun"/>
        <charset val="134"/>
      </rPr>
      <t>26</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</si>
  <si>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29</t>
    </r>
    <r>
      <rPr>
        <sz val="12"/>
        <color rgb="FF000000"/>
        <rFont val="SimSun"/>
        <charset val="134"/>
      </rPr>
      <t>人</t>
    </r>
  </si>
  <si>
    <r>
      <rPr>
        <sz val="12"/>
        <color rgb="FF000000"/>
        <rFont val="SimSun"/>
        <charset val="134"/>
      </rPr>
      <t>低保对象新增</t>
    </r>
    <r>
      <rPr>
        <sz val="12"/>
        <color rgb="FF000000"/>
        <rFont val="SimSun"/>
        <charset val="134"/>
      </rPr>
      <t>26</t>
    </r>
    <r>
      <rPr>
        <sz val="12"/>
        <color rgb="FF000000"/>
        <rFont val="SimSun"/>
        <charset val="134"/>
      </rPr>
      <t>人，退出14人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</si>
  <si>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5</t>
    </r>
    <r>
      <rPr>
        <sz val="12"/>
        <color rgb="FF000000"/>
        <rFont val="SimSun"/>
        <charset val="134"/>
      </rPr>
      <t>人</t>
    </r>
  </si>
  <si>
    <r>
      <rPr>
        <sz val="12"/>
        <color rgb="FF000000"/>
        <rFont val="SimSun"/>
        <charset val="134"/>
      </rPr>
      <t>监测对象减少</t>
    </r>
    <r>
      <rPr>
        <sz val="12"/>
        <color rgb="FF000000"/>
        <rFont val="SimSun"/>
        <charset val="134"/>
      </rPr>
      <t>1</t>
    </r>
    <r>
      <rPr>
        <sz val="12"/>
        <color rgb="FF000000"/>
        <rFont val="SimSun"/>
        <charset val="134"/>
      </rPr>
      <t>人，增加</t>
    </r>
    <r>
      <rPr>
        <sz val="12"/>
        <color rgb="FF000000"/>
        <rFont val="SimSun"/>
        <charset val="134"/>
      </rPr>
      <t>1</t>
    </r>
    <r>
      <rPr>
        <sz val="12"/>
        <color rgb="FF000000"/>
        <rFont val="SimSun"/>
        <charset val="134"/>
      </rPr>
      <t>人</t>
    </r>
  </si>
  <si>
    <t>公办独立托育机构推进慢。按照《黄山市安心托幼行动实施方案》，要求我市今年需新建2家公办独立托育机构，但目前仅确定好1家项目点。</t>
  </si>
  <si>
    <t>因学生在校，部分区县教室光环境改造暂时无法实施，对工程进度有一定影响</t>
  </si>
  <si>
    <t>结合近视防控宣传月，印发宣传册，加强民生工程宣传</t>
  </si>
  <si>
    <t>1.组织各区县和市属高中阶段学校开展诚信主题教育月活动；2.向全市初高中毕业生发放“两封信”，宣传各项资助政策。</t>
  </si>
  <si>
    <t>部分县、乡卫生健康部门对宣传工作的重要性、紧迫性认识不足，宣传工作队伍人员少，宣传主动性和创新力度不够。</t>
  </si>
  <si>
    <t xml:space="preserve">市人民医院与战略支援部队特色医学中心（原解放军第306医院）签署了军民融合医联体协议，定期派出顶级口腔专家来黄山市人民医院定点帮扶、指导口腔医院建设，短时间里创建了集医疗、预防、保健为一体的现代化口腔专科医院，让群众足不出户就享受到顶级医院的医疗资源，切实解决老百姓看牙“贵、难、烦”等问题。 </t>
  </si>
  <si>
    <r>
      <rPr>
        <sz val="12"/>
        <color rgb="FF000000"/>
        <rFont val="SimSun"/>
        <charset val="134"/>
      </rPr>
      <t>一是政策宣传不到位。新生儿疾病筛查的政策和筛查意义</t>
    </r>
    <r>
      <rPr>
        <sz val="12"/>
        <color rgb="FF000000"/>
        <rFont val="SimSun"/>
        <charset val="134"/>
      </rPr>
      <t>,</t>
    </r>
    <r>
      <rPr>
        <sz val="12"/>
        <color rgb="FF000000"/>
        <rFont val="SimSun"/>
        <charset val="134"/>
      </rPr>
      <t>农村适龄妇女两癌政策知晓率仍有待提高。</t>
    </r>
    <r>
      <rPr>
        <sz val="12"/>
        <color rgb="FF000000"/>
        <rFont val="SimSun"/>
        <charset val="134"/>
      </rPr>
      <t xml:space="preserve">
二是业务知识培训不到位。乡镇个别人员工作调整，今年的业务培训不及时开展。</t>
    </r>
  </si>
  <si>
    <r>
      <rPr>
        <sz val="12"/>
        <color rgb="FF000000"/>
        <rFont val="SimSun"/>
        <charset val="134"/>
      </rPr>
      <t>一是开通绿色通道。为错开农忙时节和工作日，部分机构采取预约制和集中制联合筛查的方式，开辟绿色通道，主动联系乡镇周末预约筛查人群，对接筛查时间，通知相关医护人员周末加班完成筛查工作。</t>
    </r>
    <r>
      <rPr>
        <sz val="12"/>
        <color rgb="FF000000"/>
        <rFont val="SimSun"/>
        <charset val="134"/>
      </rPr>
      <t xml:space="preserve">
二是把新生儿听力复筛、诊断、新生儿遗传代谢病的诊断都纳入民生免费政策里。</t>
    </r>
    <r>
      <rPr>
        <sz val="12"/>
        <color rgb="FF000000"/>
        <rFont val="SimSun"/>
        <charset val="134"/>
      </rPr>
      <t>2024</t>
    </r>
    <r>
      <rPr>
        <sz val="12"/>
        <color rgb="FF000000"/>
        <rFont val="SimSun"/>
        <charset val="134"/>
      </rPr>
      <t>年新生儿疾病筛查项目，按照每例新生儿补助</t>
    </r>
    <r>
      <rPr>
        <sz val="12"/>
        <color rgb="FF000000"/>
        <rFont val="SimSun"/>
        <charset val="134"/>
      </rPr>
      <t>180</t>
    </r>
    <r>
      <rPr>
        <sz val="12"/>
        <color rgb="FF000000"/>
        <rFont val="SimSun"/>
        <charset val="134"/>
      </rPr>
      <t>元的标准核定项目经费，其中省级财政每例</t>
    </r>
    <r>
      <rPr>
        <sz val="12"/>
        <color rgb="FF000000"/>
        <rFont val="SimSun"/>
        <charset val="134"/>
      </rPr>
      <t>78</t>
    </r>
    <r>
      <rPr>
        <sz val="12"/>
        <color rgb="FF000000"/>
        <rFont val="SimSun"/>
        <charset val="134"/>
      </rPr>
      <t>元，区县级财政承担每例</t>
    </r>
    <r>
      <rPr>
        <sz val="12"/>
        <color rgb="FF000000"/>
        <rFont val="SimSun"/>
        <charset val="134"/>
      </rPr>
      <t>102</t>
    </r>
    <r>
      <rPr>
        <sz val="12"/>
        <color rgb="FF000000"/>
        <rFont val="SimSun"/>
        <charset val="134"/>
      </rPr>
      <t>元。</t>
    </r>
  </si>
  <si>
    <t>采用卫星遥感对农村黑臭水体监测和复核工作，最后排查确定农村黑臭水体2处，并根据黑臭水体污染成因、分布等情况，制定“一水一策”治理方案。</t>
  </si>
  <si>
    <t>噪声部门职责分工已完成征求意见，待进一步完善后提交市政府审议</t>
  </si>
  <si>
    <t>一是实施新开餐饮项目负面清单及事先告知制度，推动餐饮企业合理选址，及时安装油烟净化装置，将油烟扰民事件遏制在萌芽中。二是推进噪声自动监测。完成噪声功能区自动监测项目选点监测，推进噪声自动监测点位建设，加强噪声敏感区监管。三是推进化工园区系统治理。聘请第三方专家对化工园区重点企业开展全面摸排，协助企业制定“一企一策”，推进企业问题整治。</t>
  </si>
  <si>
    <t>截至4月底，共完成餐饮油烟问题整治72个，其中屯溪区33个、黄山区7个、徽州区7个、歙县6个、体宁县1个、黟县2个、祁门县14个、高新区2个;完成噪声扰民问题整治209个，其中市本级7个、屯溪区74个、黄山区3个、徽州区38个、歙县41个、体宁县14个、黟县7个、祁门县22个、高新区3个;完成恶具异味问题整治25个，其中黄山区1个、徽州区16、黟县2个、祁门县4个、高新区2个。</t>
  </si>
  <si>
    <t>延续开展“免减优•促消费”系列活动，开展“黄山市景区免门票开放日”活动，力争今年“免减优•促消费”文旅消费券发放规模达到1.5亿元以上。备注：省级层面“实施文化惠民工程，对市级的工作要求为配合省文旅厅开展商户报名和遴选，目前省厅该尚未启动项工作。</t>
  </si>
  <si>
    <t>目前省尚未启动项工作。</t>
  </si>
  <si>
    <t>在每个行政村送去1场演出的基础上，向景区送去演出。如：4月18日举办“百场黄梅唱响百家景区”黄山风景区示范演出；4月20日举办“百场黄梅唱响百家景区”休宁县齐云山风景区专场演出。</t>
  </si>
  <si>
    <t>联合市农业农村局印发《黄山市风电乡村振兴统筹集中建设方案》，全市统筹开展建设方案编制、投资主体优选工作。目前正开展建设方案编制。</t>
  </si>
  <si>
    <t>数据单位为兆瓦</t>
  </si>
  <si>
    <t>屯溪区新跃小区城市危旧房32套，一季度还未形成实物开工量，因前期审批手续繁琐，时间周期较长。</t>
  </si>
  <si>
    <t>长效机制未完全建立</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</si>
  <si>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t>
    </r>
  </si>
  <si>
    <t>2024年1-3月50+1项民生实事进展情况表</t>
  </si>
  <si>
    <t>新增城镇就业人数口径暂未明确，待口径明确后更新</t>
  </si>
  <si>
    <r>
      <rPr>
        <sz val="12"/>
        <rFont val="SimSun"/>
        <charset val="134"/>
      </rPr>
      <t>目前省医保局已出台长期护理保险民生实事方案，方案明确</t>
    </r>
    <r>
      <rPr>
        <sz val="12"/>
        <rFont val="SimSun"/>
        <charset val="134"/>
      </rPr>
      <t>省医保局将根据</t>
    </r>
    <r>
      <rPr>
        <sz val="12"/>
        <rFont val="SimSun"/>
        <charset val="134"/>
      </rPr>
      <t>国家医保局征求意见稿的主要精神，组织开展</t>
    </r>
    <r>
      <rPr>
        <sz val="12"/>
        <rFont val="SimSun"/>
        <charset val="134"/>
      </rPr>
      <t>安徽</t>
    </r>
    <r>
      <rPr>
        <sz val="12"/>
        <rFont val="SimSun"/>
        <charset val="134"/>
      </rPr>
      <t>省长期护理保险筹资、待遇支付等数据测算。</t>
    </r>
    <r>
      <rPr>
        <sz val="12"/>
        <rFont val="SimSun"/>
        <charset val="134"/>
      </rPr>
      <t>并</t>
    </r>
    <r>
      <rPr>
        <sz val="12"/>
        <rFont val="SimSun"/>
        <charset val="134"/>
      </rPr>
      <t>指导地市先期开展自我评估。</t>
    </r>
    <r>
      <rPr>
        <sz val="12"/>
        <rFont val="SimSun"/>
        <charset val="134"/>
      </rPr>
      <t>我市将根据省级部门部署，做好相关工作落实。</t>
    </r>
  </si>
  <si>
    <t>市卫健委后续实地查看后确定3个</t>
  </si>
  <si>
    <t>截至3月底，共完成餐饮油烟问题整治54个，其中屯溪区25个、黄山区5个、徽州区3个、歙县6个、体宁县1个、黟县1个、祁门县13个;完成噪声扰民问题整治125个，其中市本级6个、屯溪区28个、黄山区2个、徽州区23个、歙县35个、体宁县7个、县4个、祁门县18个、高新区2个;完成恶臭异味问题整治16个，其中徽州区10、黟县2个、祁门县2个、高新区2个。</t>
  </si>
  <si>
    <t>综合进度完成65%</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</si>
  <si>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  3.存在问题与特色做法纳入市政府周例会调度</t>
    </r>
  </si>
</sst>
</file>

<file path=xl/styles.xml><?xml version="1.0" encoding="utf-8"?>
<styleSheet xmlns="http://schemas.openxmlformats.org/spreadsheetml/2006/main">
  <numFmts count="11">
    <numFmt numFmtId="176" formatCode="yyyy&quot;年&quot;m&quot;月&quot;;@"/>
    <numFmt numFmtId="177" formatCode="0.0%"/>
    <numFmt numFmtId="41" formatCode="_ * #,##0_ ;_ * \-#,##0_ ;_ * &quot;-&quot;_ ;_ @_ "/>
    <numFmt numFmtId="43" formatCode="_ * #,##0.00_ ;_ * \-#,##0.00_ ;_ * &quot;-&quot;??_ ;_ @_ "/>
    <numFmt numFmtId="42" formatCode="_ &quot;￥&quot;* #,##0_ ;_ &quot;￥&quot;* \-#,##0_ ;_ &quot;￥&quot;* &quot;-&quot;_ ;_ @_ "/>
    <numFmt numFmtId="178" formatCode="0_ "/>
    <numFmt numFmtId="44" formatCode="_ &quot;￥&quot;* #,##0.00_ ;_ &quot;￥&quot;* \-#,##0.00_ ;_ &quot;￥&quot;* &quot;-&quot;??_ ;_ @_ "/>
    <numFmt numFmtId="179" formatCode="0_);[Red]\(0\)"/>
    <numFmt numFmtId="180" formatCode="#,##0_ "/>
    <numFmt numFmtId="181" formatCode="#,##0.00_ "/>
    <numFmt numFmtId="182" formatCode="0.0_);[Red]\(0.0\)"/>
  </numFmts>
  <fonts count="57">
    <font>
      <sz val="11"/>
      <color theme="1"/>
      <name val="等线"/>
      <charset val="134"/>
    </font>
    <font>
      <b/>
      <sz val="12"/>
      <color rgb="FFFF0000"/>
      <name val="等线"/>
      <charset val="134"/>
    </font>
    <font>
      <sz val="18"/>
      <name val="方正小标宋简体"/>
      <charset val="134"/>
    </font>
    <font>
      <sz val="12"/>
      <name val="黑体"/>
      <charset val="134"/>
    </font>
    <font>
      <sz val="12"/>
      <name val="宋体"/>
      <charset val="134"/>
    </font>
    <font>
      <sz val="11"/>
      <color rgb="FF000000"/>
      <name val="SimSun"/>
      <charset val="134"/>
    </font>
    <font>
      <sz val="11"/>
      <color theme="1"/>
      <name val="SimSun"/>
      <charset val="134"/>
    </font>
    <font>
      <sz val="11"/>
      <name val="SimSun"/>
      <charset val="134"/>
    </font>
    <font>
      <sz val="11"/>
      <name val="等线"/>
      <charset val="134"/>
    </font>
    <font>
      <sz val="11"/>
      <color rgb="FFFF0000"/>
      <name val="SimSun"/>
      <charset val="134"/>
    </font>
    <font>
      <sz val="11"/>
      <color theme="1"/>
      <name val="等线"/>
      <charset val="134"/>
      <scheme val="minor"/>
    </font>
    <font>
      <sz val="11"/>
      <name val="等线"/>
      <charset val="134"/>
      <scheme val="minor"/>
    </font>
    <font>
      <sz val="12"/>
      <name val="SimSun"/>
      <charset val="134"/>
    </font>
    <font>
      <sz val="12"/>
      <name val="Times New Roman"/>
      <charset val="134"/>
    </font>
    <font>
      <sz val="12"/>
      <color theme="1"/>
      <name val="SimSun"/>
      <charset val="134"/>
    </font>
    <font>
      <sz val="11"/>
      <name val="宋体"/>
      <charset val="134"/>
    </font>
    <font>
      <sz val="11"/>
      <color rgb="FF000000"/>
      <name val="等线"/>
      <charset val="134"/>
      <scheme val="minor"/>
    </font>
    <font>
      <sz val="12"/>
      <name val="等线"/>
      <charset val="134"/>
      <scheme val="minor"/>
    </font>
    <font>
      <sz val="11"/>
      <color rgb="FFFF0000"/>
      <name val="等线"/>
      <charset val="134"/>
      <scheme val="minor"/>
    </font>
    <font>
      <sz val="12"/>
      <color rgb="FFFF0000"/>
      <name val="等线"/>
      <charset val="134"/>
    </font>
    <font>
      <sz val="10"/>
      <name val="SimSun"/>
      <charset val="134"/>
    </font>
    <font>
      <sz val="10"/>
      <name val="宋体"/>
      <charset val="134"/>
    </font>
    <font>
      <sz val="12"/>
      <color rgb="FF000000"/>
      <name val="Times New Roman"/>
      <charset val="134"/>
    </font>
    <font>
      <sz val="12"/>
      <name val="仿宋_GB2312"/>
      <charset val="134"/>
    </font>
    <font>
      <sz val="12"/>
      <color rgb="FF000000"/>
      <name val="SimSun"/>
      <charset val="134"/>
    </font>
    <font>
      <b/>
      <sz val="12"/>
      <name val="宋体"/>
      <charset val="134"/>
    </font>
    <font>
      <sz val="11"/>
      <name val="仿宋_GB2312"/>
      <charset val="134"/>
    </font>
    <font>
      <sz val="12"/>
      <color rgb="FF000000"/>
      <name val="宋体"/>
      <charset val="134"/>
    </font>
    <font>
      <sz val="11"/>
      <name val="Times New Roman"/>
      <charset val="134"/>
    </font>
    <font>
      <sz val="12"/>
      <color rgb="FFFF0000"/>
      <name val="Times New Roman"/>
      <charset val="134"/>
    </font>
    <font>
      <sz val="10"/>
      <name val="Times New Roman"/>
      <charset val="134"/>
    </font>
    <font>
      <sz val="9"/>
      <name val="SimSun"/>
      <charset val="134"/>
    </font>
    <font>
      <sz val="12"/>
      <color rgb="FFFF0000"/>
      <name val="宋体"/>
      <charset val="134"/>
    </font>
    <font>
      <sz val="14"/>
      <name val="Times New Roman"/>
      <charset val="134"/>
    </font>
    <font>
      <sz val="12"/>
      <color theme="1"/>
      <name val="宋体"/>
      <charset val="134"/>
    </font>
    <font>
      <sz val="11"/>
      <color theme="1"/>
      <name val="等线"/>
      <charset val="0"/>
      <scheme val="minor"/>
    </font>
    <font>
      <b/>
      <sz val="11"/>
      <color theme="3"/>
      <name val="等线"/>
      <charset val="134"/>
      <scheme val="minor"/>
    </font>
    <font>
      <b/>
      <sz val="11"/>
      <color theme="1"/>
      <name val="等线"/>
      <charset val="0"/>
      <scheme val="minor"/>
    </font>
    <font>
      <sz val="11"/>
      <color rgb="FF006100"/>
      <name val="等线"/>
      <charset val="0"/>
      <scheme val="minor"/>
    </font>
    <font>
      <sz val="11"/>
      <color theme="0"/>
      <name val="等线"/>
      <charset val="0"/>
      <scheme val="minor"/>
    </font>
    <font>
      <b/>
      <sz val="15"/>
      <color theme="3"/>
      <name val="等线"/>
      <charset val="134"/>
      <scheme val="minor"/>
    </font>
    <font>
      <b/>
      <sz val="11"/>
      <color rgb="FFFFFFFF"/>
      <name val="等线"/>
      <charset val="0"/>
      <scheme val="minor"/>
    </font>
    <font>
      <b/>
      <sz val="11"/>
      <color rgb="FFFA7D00"/>
      <name val="等线"/>
      <charset val="0"/>
      <scheme val="minor"/>
    </font>
    <font>
      <i/>
      <sz val="11"/>
      <color rgb="FF7F7F7F"/>
      <name val="等线"/>
      <charset val="0"/>
      <scheme val="minor"/>
    </font>
    <font>
      <b/>
      <sz val="18"/>
      <color theme="3"/>
      <name val="等线"/>
      <charset val="134"/>
      <scheme val="minor"/>
    </font>
    <font>
      <sz val="11"/>
      <color rgb="FF9C0006"/>
      <name val="等线"/>
      <charset val="0"/>
      <scheme val="minor"/>
    </font>
    <font>
      <b/>
      <sz val="13"/>
      <color theme="3"/>
      <name val="等线"/>
      <charset val="134"/>
      <scheme val="minor"/>
    </font>
    <font>
      <sz val="11"/>
      <color rgb="FFFA7D00"/>
      <name val="等线"/>
      <charset val="0"/>
      <scheme val="minor"/>
    </font>
    <font>
      <sz val="11"/>
      <color rgb="FF9C6500"/>
      <name val="等线"/>
      <charset val="0"/>
      <scheme val="minor"/>
    </font>
    <font>
      <u/>
      <sz val="11"/>
      <color rgb="FF0000FF"/>
      <name val="等线"/>
      <charset val="0"/>
      <scheme val="minor"/>
    </font>
    <font>
      <sz val="11"/>
      <color rgb="FFFF0000"/>
      <name val="等线"/>
      <charset val="0"/>
      <scheme val="minor"/>
    </font>
    <font>
      <u/>
      <sz val="11"/>
      <color rgb="FF800080"/>
      <name val="等线"/>
      <charset val="0"/>
      <scheme val="minor"/>
    </font>
    <font>
      <b/>
      <sz val="11"/>
      <color rgb="FF3F3F3F"/>
      <name val="等线"/>
      <charset val="0"/>
      <scheme val="minor"/>
    </font>
    <font>
      <sz val="11"/>
      <color rgb="FF3F3F76"/>
      <name val="等线"/>
      <charset val="0"/>
      <scheme val="minor"/>
    </font>
    <font>
      <sz val="11"/>
      <color rgb="FF000000"/>
      <name val="宋体"/>
      <charset val="134"/>
    </font>
    <font>
      <sz val="11"/>
      <color rgb="FF000000"/>
      <name val="Times New Roman"/>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rgb="FFFFFFCC"/>
        <bgColor indexed="64"/>
      </patternFill>
    </fill>
    <fill>
      <patternFill patternType="solid">
        <fgColor theme="7"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s>
  <borders count="30">
    <border>
      <left/>
      <right/>
      <top/>
      <bottom/>
      <diagonal/>
    </border>
    <border>
      <left style="thin">
        <color rgb="FF000000"/>
      </left>
      <right style="thin">
        <color rgb="FF000000"/>
      </right>
      <top style="thin">
        <color rgb="FF000000"/>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style="thin">
        <color auto="true"/>
      </right>
      <top/>
      <bottom/>
      <diagonal/>
    </border>
    <border>
      <left style="thin">
        <color auto="true"/>
      </left>
      <right style="thin">
        <color auto="true"/>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top style="thin">
        <color auto="true"/>
      </top>
      <bottom style="thin">
        <color auto="true"/>
      </bottom>
      <diagonal/>
    </border>
    <border>
      <left style="thin">
        <color rgb="FF000000"/>
      </left>
      <right/>
      <top style="thin">
        <color rgb="FF000000"/>
      </top>
      <bottom style="thin">
        <color rgb="FF000000"/>
      </bottom>
      <diagonal/>
    </border>
    <border>
      <left/>
      <right/>
      <top style="thin">
        <color auto="true"/>
      </top>
      <bottom style="thin">
        <color auto="true"/>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39" fillId="15"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52" fillId="13" borderId="29" applyNumberFormat="false" applyAlignment="false" applyProtection="false">
      <alignment vertical="center"/>
    </xf>
    <xf numFmtId="0" fontId="41" fillId="12" borderId="25" applyNumberFormat="false" applyAlignment="false" applyProtection="false">
      <alignment vertical="center"/>
    </xf>
    <xf numFmtId="0" fontId="45" fillId="20" borderId="0" applyNumberFormat="false" applyBorder="false" applyAlignment="false" applyProtection="false">
      <alignment vertical="center"/>
    </xf>
    <xf numFmtId="0" fontId="40" fillId="0" borderId="24"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46" fillId="0" borderId="24" applyNumberFormat="false" applyFill="false" applyAlignment="false" applyProtection="false">
      <alignment vertical="center"/>
    </xf>
    <xf numFmtId="0" fontId="35" fillId="19"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35" fillId="8"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9" fillId="17" borderId="0" applyNumberFormat="false" applyBorder="false" applyAlignment="false" applyProtection="false">
      <alignment vertical="center"/>
    </xf>
    <xf numFmtId="0" fontId="36" fillId="0" borderId="22" applyNumberFormat="false" applyFill="false" applyAlignment="false" applyProtection="false">
      <alignment vertical="center"/>
    </xf>
    <xf numFmtId="0" fontId="37" fillId="0" borderId="23" applyNumberFormat="false" applyFill="false" applyAlignment="false" applyProtection="false">
      <alignment vertical="center"/>
    </xf>
    <xf numFmtId="0" fontId="35" fillId="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35" fillId="7" borderId="0" applyNumberFormat="false" applyBorder="false" applyAlignment="false" applyProtection="false">
      <alignment vertical="center"/>
    </xf>
    <xf numFmtId="0" fontId="47" fillId="0" borderId="27"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5" fillId="23"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35" fillId="3" borderId="0" applyNumberFormat="false" applyBorder="false" applyAlignment="false" applyProtection="false">
      <alignment vertical="center"/>
    </xf>
    <xf numFmtId="0" fontId="10" fillId="25" borderId="28" applyNumberFormat="false" applyFont="false" applyAlignment="false" applyProtection="false">
      <alignment vertical="center"/>
    </xf>
    <xf numFmtId="0" fontId="39" fillId="28"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48" fillId="21" borderId="0" applyNumberFormat="false" applyBorder="false" applyAlignment="false" applyProtection="false">
      <alignment vertical="center"/>
    </xf>
    <xf numFmtId="0" fontId="42" fillId="13" borderId="26" applyNumberFormat="false" applyAlignment="false" applyProtection="false">
      <alignment vertical="center"/>
    </xf>
    <xf numFmtId="0" fontId="39" fillId="27" borderId="0" applyNumberFormat="false" applyBorder="false" applyAlignment="false" applyProtection="false">
      <alignment vertical="center"/>
    </xf>
    <xf numFmtId="0" fontId="39" fillId="26"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39" fillId="30"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39" fillId="24"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53" fillId="33" borderId="26" applyNumberFormat="false" applyAlignment="false" applyProtection="false">
      <alignment vertical="center"/>
    </xf>
    <xf numFmtId="0" fontId="35" fillId="14" borderId="0" applyNumberFormat="false" applyBorder="false" applyAlignment="false" applyProtection="false">
      <alignment vertical="center"/>
    </xf>
    <xf numFmtId="0" fontId="39" fillId="31" borderId="0" applyNumberFormat="false" applyBorder="false" applyAlignment="false" applyProtection="false">
      <alignment vertical="center"/>
    </xf>
    <xf numFmtId="0" fontId="35" fillId="6" borderId="0" applyNumberFormat="false" applyBorder="false" applyAlignment="false" applyProtection="false">
      <alignment vertical="center"/>
    </xf>
  </cellStyleXfs>
  <cellXfs count="369">
    <xf numFmtId="0" fontId="0" fillId="0" borderId="0" xfId="0" applyFont="true">
      <alignment vertical="center"/>
    </xf>
    <xf numFmtId="0" fontId="1" fillId="2" borderId="0" xfId="0" applyFont="true" applyFill="true" applyAlignment="true">
      <alignment horizontal="left" vertical="center" wrapText="true"/>
    </xf>
    <xf numFmtId="0" fontId="2" fillId="2" borderId="0" xfId="0" applyFont="true" applyFill="true" applyAlignment="true">
      <alignment horizontal="left" vertical="center"/>
    </xf>
    <xf numFmtId="0" fontId="3" fillId="2"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0" fillId="0" borderId="4" xfId="0" applyFont="true" applyBorder="true">
      <alignment vertical="center"/>
    </xf>
    <xf numFmtId="0" fontId="3" fillId="0" borderId="2"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0" fillId="0" borderId="5" xfId="0" applyFont="true" applyBorder="true">
      <alignment vertical="center"/>
    </xf>
    <xf numFmtId="0" fontId="4" fillId="0" borderId="2" xfId="0" applyFont="true" applyFill="true" applyBorder="true" applyAlignment="true">
      <alignment horizontal="center" vertical="center" wrapText="true"/>
    </xf>
    <xf numFmtId="0" fontId="4" fillId="2" borderId="2"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2" borderId="6" xfId="0" applyFont="true" applyFill="true" applyBorder="true" applyAlignment="true">
      <alignment horizontal="center" vertical="center"/>
    </xf>
    <xf numFmtId="0" fontId="4" fillId="0" borderId="7" xfId="0" applyFont="true" applyFill="true" applyBorder="true" applyAlignment="true">
      <alignment horizontal="center" vertical="center" wrapText="true"/>
    </xf>
    <xf numFmtId="0" fontId="4" fillId="0" borderId="8" xfId="0" applyFont="true" applyFill="true" applyBorder="true" applyAlignment="true">
      <alignment horizontal="center" vertical="center"/>
    </xf>
    <xf numFmtId="0" fontId="4" fillId="0" borderId="9" xfId="0" applyFont="true" applyFill="true" applyBorder="true" applyAlignment="true">
      <alignment horizontal="center" vertical="center" wrapText="true"/>
    </xf>
    <xf numFmtId="0" fontId="4" fillId="0" borderId="10" xfId="0" applyFont="true" applyFill="true" applyBorder="true" applyAlignment="true">
      <alignment horizontal="center" vertical="center"/>
    </xf>
    <xf numFmtId="0" fontId="4" fillId="0" borderId="11" xfId="0" applyFont="true" applyFill="true" applyBorder="true" applyAlignment="true">
      <alignment horizontal="center" vertical="center" wrapText="true"/>
    </xf>
    <xf numFmtId="0" fontId="0" fillId="0" borderId="9" xfId="0" applyFont="true" applyBorder="true">
      <alignment vertical="center"/>
    </xf>
    <xf numFmtId="0" fontId="0" fillId="0" borderId="11" xfId="0" applyFont="true" applyBorder="true">
      <alignment vertical="center"/>
    </xf>
    <xf numFmtId="10" fontId="3" fillId="0" borderId="3" xfId="0" applyNumberFormat="true" applyFont="true" applyBorder="true" applyAlignment="true">
      <alignment horizontal="center" vertical="center" wrapText="true"/>
    </xf>
    <xf numFmtId="10" fontId="3" fillId="0" borderId="3" xfId="0" applyNumberFormat="true" applyFont="true" applyFill="true" applyBorder="true" applyAlignment="true">
      <alignment horizontal="center" vertical="center" wrapText="true"/>
    </xf>
    <xf numFmtId="0" fontId="4" fillId="0" borderId="12" xfId="0" applyFont="true" applyBorder="true" applyAlignment="true">
      <alignment horizontal="center" vertical="center" wrapText="true"/>
    </xf>
    <xf numFmtId="0" fontId="4" fillId="0" borderId="12" xfId="0" applyFont="true" applyBorder="true" applyAlignment="true">
      <alignment vertical="center" wrapText="true"/>
    </xf>
    <xf numFmtId="0" fontId="4" fillId="0" borderId="3" xfId="0" applyFont="true" applyFill="true" applyBorder="true" applyAlignment="true">
      <alignment vertical="center" wrapText="true"/>
    </xf>
    <xf numFmtId="0" fontId="4" fillId="0" borderId="0" xfId="0" applyFont="true" applyAlignment="true">
      <alignment horizontal="left" vertical="center"/>
    </xf>
    <xf numFmtId="0" fontId="4" fillId="0" borderId="12" xfId="0" applyFont="true" applyBorder="true" applyAlignment="true">
      <alignment horizontal="left" vertical="center" wrapText="true"/>
    </xf>
    <xf numFmtId="0" fontId="3" fillId="0" borderId="7" xfId="0" applyFont="true" applyFill="true" applyBorder="true" applyAlignment="true">
      <alignment horizontal="center" vertical="center" wrapText="true"/>
    </xf>
    <xf numFmtId="0" fontId="0" fillId="0" borderId="0" xfId="0" applyFont="true" applyFill="true" applyAlignment="true">
      <alignment horizontal="center" vertical="center"/>
    </xf>
    <xf numFmtId="0" fontId="0" fillId="0" borderId="0" xfId="0" applyFont="true" applyFill="true" applyAlignment="true">
      <alignment horizontal="left" vertical="center" wrapText="true"/>
    </xf>
    <xf numFmtId="0" fontId="5" fillId="0" borderId="3"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6" fillId="0" borderId="3" xfId="0" applyFont="true" applyFill="true" applyBorder="true" applyAlignment="true">
      <alignment vertical="center" wrapText="true"/>
    </xf>
    <xf numFmtId="0" fontId="6" fillId="0" borderId="7" xfId="0" applyFont="true" applyFill="true" applyBorder="true" applyAlignment="true">
      <alignment vertical="center" wrapText="true"/>
    </xf>
    <xf numFmtId="0" fontId="7" fillId="0" borderId="3" xfId="0" applyFont="true" applyFill="true" applyBorder="true" applyAlignment="true">
      <alignment horizontal="left" vertical="center" wrapText="true"/>
    </xf>
    <xf numFmtId="0" fontId="8" fillId="0" borderId="3" xfId="0" applyFont="true" applyFill="true" applyBorder="true" applyAlignment="true">
      <alignment horizontal="left" vertical="center" wrapText="true"/>
    </xf>
    <xf numFmtId="0" fontId="4" fillId="0" borderId="7" xfId="0" applyFont="true" applyFill="true" applyBorder="true" applyAlignment="true">
      <alignment horizontal="left" vertical="center" wrapText="true"/>
    </xf>
    <xf numFmtId="0" fontId="6" fillId="0" borderId="7"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0" xfId="0" applyFont="true" applyFill="true" applyAlignment="true">
      <alignment horizontal="center" vertical="center"/>
    </xf>
    <xf numFmtId="0" fontId="0" fillId="2" borderId="0" xfId="0" applyFont="true" applyFill="true" applyAlignment="true">
      <alignment horizontal="center" vertical="center"/>
    </xf>
    <xf numFmtId="0" fontId="10" fillId="2" borderId="0" xfId="0" applyFont="true" applyFill="true" applyAlignment="true">
      <alignment horizontal="center" vertical="center"/>
    </xf>
    <xf numFmtId="0" fontId="11" fillId="0" borderId="0" xfId="0" applyFont="true" applyFill="true" applyAlignment="true">
      <alignment horizontal="left" vertical="center"/>
    </xf>
    <xf numFmtId="0" fontId="10" fillId="0" borderId="0" xfId="0" applyFont="true" applyFill="true" applyAlignment="true">
      <alignment horizontal="left" vertical="center"/>
    </xf>
    <xf numFmtId="0" fontId="10" fillId="0" borderId="0" xfId="0" applyFont="true" applyAlignment="true">
      <alignment horizontal="center" vertical="center"/>
    </xf>
    <xf numFmtId="10" fontId="0" fillId="0" borderId="0" xfId="0" applyNumberFormat="true" applyFont="true" applyFill="true" applyAlignment="true">
      <alignment horizontal="center" vertical="center"/>
    </xf>
    <xf numFmtId="10" fontId="10" fillId="0" borderId="0" xfId="0" applyNumberFormat="true" applyFont="true" applyFill="true" applyAlignment="true">
      <alignment horizontal="center" vertical="center"/>
    </xf>
    <xf numFmtId="0" fontId="10" fillId="0" borderId="0" xfId="0" applyFont="true" applyFill="true" applyAlignment="true">
      <alignment horizontal="left" vertical="center" wrapText="true"/>
    </xf>
    <xf numFmtId="10" fontId="4" fillId="0" borderId="12"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wrapText="true"/>
    </xf>
    <xf numFmtId="9" fontId="12" fillId="0" borderId="13"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xf>
    <xf numFmtId="0" fontId="12" fillId="0" borderId="14" xfId="0" applyFont="true" applyBorder="true" applyAlignment="true">
      <alignment horizontal="center" vertical="center" wrapText="true"/>
    </xf>
    <xf numFmtId="10" fontId="4" fillId="0" borderId="14" xfId="0" applyNumberFormat="true" applyFont="true" applyBorder="true" applyAlignment="true">
      <alignment horizontal="center" vertical="center"/>
    </xf>
    <xf numFmtId="0" fontId="12" fillId="0" borderId="12" xfId="0" applyFont="true" applyBorder="true" applyAlignment="true">
      <alignment horizontal="center" vertical="center" wrapText="true"/>
    </xf>
    <xf numFmtId="0" fontId="4" fillId="2" borderId="12" xfId="0" applyFont="true" applyFill="true" applyBorder="true" applyAlignment="true">
      <alignment horizontal="center" vertical="center" wrapText="true"/>
    </xf>
    <xf numFmtId="10" fontId="12" fillId="0" borderId="3" xfId="0" applyNumberFormat="true" applyFont="true" applyBorder="true" applyAlignment="true">
      <alignment horizontal="center" vertical="center" wrapText="true"/>
    </xf>
    <xf numFmtId="0" fontId="12" fillId="0" borderId="13" xfId="0" applyFont="true" applyBorder="true" applyAlignment="true">
      <alignment horizontal="center" vertical="center" wrapText="true"/>
    </xf>
    <xf numFmtId="10" fontId="12" fillId="0" borderId="13" xfId="0" applyNumberFormat="true" applyFont="true" applyBorder="true" applyAlignment="true">
      <alignment horizontal="center" vertical="center" wrapText="true"/>
    </xf>
    <xf numFmtId="10" fontId="12" fillId="0" borderId="14" xfId="0" applyNumberFormat="true" applyFont="true" applyBorder="true" applyAlignment="true">
      <alignment horizontal="center" vertical="center" wrapText="true"/>
    </xf>
    <xf numFmtId="9" fontId="4" fillId="0" borderId="14" xfId="0" applyNumberFormat="true" applyFont="true" applyBorder="true" applyAlignment="true">
      <alignment horizontal="center" vertical="center"/>
    </xf>
    <xf numFmtId="9" fontId="4" fillId="0" borderId="14" xfId="0" applyNumberFormat="true" applyFont="true" applyBorder="true" applyAlignment="true">
      <alignment horizontal="center" vertical="center" wrapText="true"/>
    </xf>
    <xf numFmtId="10" fontId="6" fillId="0" borderId="3" xfId="0" applyNumberFormat="true" applyFont="true" applyFill="true" applyBorder="true" applyAlignment="true">
      <alignment horizontal="center" vertical="center"/>
    </xf>
    <xf numFmtId="10" fontId="12" fillId="0" borderId="12" xfId="0" applyNumberFormat="true" applyFont="true" applyBorder="true" applyAlignment="true">
      <alignment horizontal="center" vertical="center" wrapText="true"/>
    </xf>
    <xf numFmtId="9" fontId="12" fillId="0" borderId="14" xfId="0" applyNumberFormat="true" applyFont="true" applyBorder="true" applyAlignment="true">
      <alignment horizontal="center" vertical="center" wrapText="true"/>
    </xf>
    <xf numFmtId="9" fontId="12" fillId="0" borderId="12" xfId="0" applyNumberFormat="true" applyFont="true" applyBorder="true" applyAlignment="true">
      <alignment horizontal="center" vertical="center" wrapText="true"/>
    </xf>
    <xf numFmtId="0" fontId="12" fillId="0" borderId="14" xfId="0" applyFont="true" applyBorder="true" applyAlignment="true">
      <alignment horizontal="center" vertical="center"/>
    </xf>
    <xf numFmtId="0" fontId="12" fillId="0" borderId="1" xfId="0" applyFont="true" applyFill="true" applyBorder="true" applyAlignment="true">
      <alignment horizontal="center" vertical="center" wrapText="true"/>
    </xf>
    <xf numFmtId="10" fontId="6" fillId="0" borderId="2" xfId="0" applyNumberFormat="true" applyFont="true" applyFill="true" applyBorder="true" applyAlignment="true">
      <alignment horizontal="center" vertical="center"/>
    </xf>
    <xf numFmtId="0" fontId="12" fillId="0" borderId="12" xfId="0" applyFont="true" applyFill="true" applyBorder="true" applyAlignment="true">
      <alignment horizontal="left" vertical="center" wrapText="true"/>
    </xf>
    <xf numFmtId="0" fontId="12" fillId="0" borderId="2" xfId="0" applyFont="true" applyFill="true" applyBorder="true" applyAlignment="true">
      <alignment horizontal="left" vertical="center" wrapText="true"/>
    </xf>
    <xf numFmtId="0" fontId="13" fillId="0" borderId="3"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2" fillId="0" borderId="2" xfId="0" applyFont="true" applyFill="true" applyBorder="true" applyAlignment="true">
      <alignment horizontal="center" vertical="center"/>
    </xf>
    <xf numFmtId="0" fontId="12" fillId="0" borderId="1" xfId="0" applyFont="true" applyBorder="true" applyAlignment="true">
      <alignment horizontal="center" vertical="center"/>
    </xf>
    <xf numFmtId="0" fontId="12" fillId="0" borderId="2" xfId="0" applyFont="true" applyBorder="true" applyAlignment="true">
      <alignment horizontal="center" vertical="center"/>
    </xf>
    <xf numFmtId="0" fontId="13" fillId="2" borderId="4" xfId="0" applyFont="true" applyFill="true" applyBorder="true" applyAlignment="true">
      <alignment horizontal="center" vertical="center"/>
    </xf>
    <xf numFmtId="0" fontId="13" fillId="2" borderId="12" xfId="0" applyFont="true" applyFill="true" applyBorder="true" applyAlignment="true">
      <alignment horizontal="center" vertical="center"/>
    </xf>
    <xf numFmtId="10" fontId="6" fillId="0" borderId="7" xfId="0" applyNumberFormat="true" applyFont="true" applyFill="true" applyBorder="true" applyAlignment="true">
      <alignment horizontal="center" vertical="center"/>
    </xf>
    <xf numFmtId="10" fontId="6" fillId="0" borderId="12" xfId="0" applyNumberFormat="true" applyFont="true" applyFill="true" applyBorder="true" applyAlignment="true">
      <alignment horizontal="center" vertical="center"/>
    </xf>
    <xf numFmtId="0" fontId="14" fillId="0" borderId="12" xfId="0" applyFont="true" applyFill="true" applyBorder="true">
      <alignment vertical="center"/>
    </xf>
    <xf numFmtId="0" fontId="14" fillId="0" borderId="0" xfId="0" applyFont="true" applyFill="true">
      <alignment vertical="center"/>
    </xf>
    <xf numFmtId="0" fontId="4" fillId="0" borderId="15" xfId="0" applyFont="true" applyFill="true" applyBorder="true" applyAlignment="true">
      <alignment horizontal="center" vertical="center" wrapText="true"/>
    </xf>
    <xf numFmtId="0" fontId="12" fillId="0" borderId="7" xfId="0" applyFont="true" applyFill="true" applyBorder="true" applyAlignment="true">
      <alignment horizontal="center" vertical="center"/>
    </xf>
    <xf numFmtId="0" fontId="0" fillId="0" borderId="12" xfId="0" applyFont="true" applyBorder="true">
      <alignment vertical="center"/>
    </xf>
    <xf numFmtId="10" fontId="6" fillId="0" borderId="1" xfId="0" applyNumberFormat="true" applyFont="true" applyFill="true" applyBorder="true" applyAlignment="true">
      <alignment horizontal="center" vertical="center"/>
    </xf>
    <xf numFmtId="9" fontId="4" fillId="2" borderId="1" xfId="0" applyNumberFormat="true" applyFont="true" applyFill="true" applyBorder="true" applyAlignment="true">
      <alignment horizontal="center" vertical="center"/>
    </xf>
    <xf numFmtId="0" fontId="12" fillId="0" borderId="5" xfId="0" applyFont="true" applyBorder="true" applyAlignment="true">
      <alignment horizontal="center" vertical="center"/>
    </xf>
    <xf numFmtId="0" fontId="12" fillId="0" borderId="12" xfId="0" applyFont="true" applyBorder="true" applyAlignment="true">
      <alignment horizontal="center" vertical="center"/>
    </xf>
    <xf numFmtId="10" fontId="12" fillId="0" borderId="12" xfId="0" applyNumberFormat="true" applyFont="true" applyBorder="true" applyAlignment="true">
      <alignment horizontal="center" vertical="center"/>
    </xf>
    <xf numFmtId="10" fontId="7" fillId="0" borderId="12" xfId="0" applyNumberFormat="true" applyFont="true" applyBorder="true" applyAlignment="true">
      <alignment horizontal="center" vertical="center"/>
    </xf>
    <xf numFmtId="0" fontId="12" fillId="0" borderId="16" xfId="0" applyFont="true" applyBorder="true" applyAlignment="true">
      <alignment horizontal="center" vertical="center"/>
    </xf>
    <xf numFmtId="10" fontId="7" fillId="0" borderId="16" xfId="0" applyNumberFormat="true" applyFont="true" applyBorder="true" applyAlignment="true">
      <alignment horizontal="center" vertical="center"/>
    </xf>
    <xf numFmtId="0" fontId="12" fillId="0" borderId="12" xfId="0" applyFont="true" applyFill="true" applyBorder="true" applyAlignment="true">
      <alignment horizontal="center" vertical="center"/>
    </xf>
    <xf numFmtId="0" fontId="12" fillId="0" borderId="11" xfId="0"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0" fontId="12" fillId="0" borderId="16" xfId="0" applyFont="true" applyBorder="true" applyAlignment="true">
      <alignment horizontal="center" vertical="center" wrapText="true"/>
    </xf>
    <xf numFmtId="0" fontId="12" fillId="0" borderId="1" xfId="0" applyFont="true" applyBorder="true">
      <alignment vertical="center"/>
    </xf>
    <xf numFmtId="0" fontId="12" fillId="0" borderId="2" xfId="0" applyFont="true" applyFill="true" applyBorder="true" applyAlignment="true">
      <alignment horizontal="center" vertical="center" wrapText="true"/>
    </xf>
    <xf numFmtId="0" fontId="12" fillId="0" borderId="2" xfId="0" applyFont="true" applyFill="true" applyBorder="true" applyAlignment="true">
      <alignment horizontal="left" vertical="center"/>
    </xf>
    <xf numFmtId="0" fontId="4" fillId="0" borderId="3" xfId="0" applyFont="true" applyFill="true" applyBorder="true" applyAlignment="true">
      <alignment horizontal="center" vertical="center"/>
    </xf>
    <xf numFmtId="0" fontId="12" fillId="0" borderId="9" xfId="0" applyFont="true" applyFill="true" applyBorder="true" applyAlignment="true">
      <alignment horizontal="center" vertical="center"/>
    </xf>
    <xf numFmtId="0" fontId="4" fillId="0" borderId="12" xfId="0" applyFont="true" applyBorder="true" applyAlignment="true">
      <alignment horizontal="center" vertical="center"/>
    </xf>
    <xf numFmtId="0" fontId="12" fillId="2" borderId="12" xfId="0" applyFont="true" applyFill="true" applyBorder="true" applyAlignment="true">
      <alignment horizontal="center" vertical="center"/>
    </xf>
    <xf numFmtId="10" fontId="12" fillId="0" borderId="3" xfId="0" applyNumberFormat="true" applyFont="true" applyFill="true" applyBorder="true" applyAlignment="true">
      <alignment horizontal="center" vertical="center"/>
    </xf>
    <xf numFmtId="0" fontId="13" fillId="2" borderId="12" xfId="0" applyFont="true" applyFill="true" applyBorder="true" applyAlignment="true">
      <alignment horizontal="center" vertical="center" wrapText="true"/>
    </xf>
    <xf numFmtId="179" fontId="12" fillId="0" borderId="12" xfId="0" applyNumberFormat="true" applyFont="true" applyBorder="true" applyAlignment="true">
      <alignment horizontal="center" vertical="center"/>
    </xf>
    <xf numFmtId="10" fontId="12" fillId="0" borderId="3" xfId="0" applyNumberFormat="true" applyFont="true" applyFill="true" applyBorder="true" applyAlignment="true">
      <alignment horizontal="center" vertical="center" wrapText="true"/>
    </xf>
    <xf numFmtId="10" fontId="14" fillId="0" borderId="3" xfId="0" applyNumberFormat="true" applyFont="true" applyFill="true" applyBorder="true" applyAlignment="true">
      <alignment horizontal="center" vertical="center"/>
    </xf>
    <xf numFmtId="10" fontId="4" fillId="0" borderId="12" xfId="0" applyNumberFormat="true" applyFont="true" applyBorder="true" applyAlignment="true">
      <alignment horizontal="center" vertical="center"/>
    </xf>
    <xf numFmtId="9" fontId="4" fillId="2" borderId="12" xfId="0" applyNumberFormat="true" applyFont="true" applyFill="true" applyBorder="true" applyAlignment="true">
      <alignment horizontal="center" vertical="center"/>
    </xf>
    <xf numFmtId="9" fontId="12" fillId="0" borderId="3" xfId="0" applyNumberFormat="true" applyFont="true" applyFill="true" applyBorder="true" applyAlignment="true">
      <alignment horizontal="center" vertical="center"/>
    </xf>
    <xf numFmtId="9" fontId="12" fillId="0" borderId="12" xfId="0" applyNumberFormat="true" applyFont="true" applyBorder="true" applyAlignment="true">
      <alignment horizontal="center" vertical="center"/>
    </xf>
    <xf numFmtId="9" fontId="4" fillId="2" borderId="0" xfId="0" applyNumberFormat="true" applyFont="true" applyFill="true" applyAlignment="true">
      <alignment horizontal="center" vertical="center"/>
    </xf>
    <xf numFmtId="0" fontId="13" fillId="0" borderId="12" xfId="0" applyFont="true" applyBorder="true" applyAlignment="true">
      <alignment horizontal="center" vertical="center"/>
    </xf>
    <xf numFmtId="10" fontId="13" fillId="0" borderId="12" xfId="0" applyNumberFormat="true" applyFont="true" applyBorder="true" applyAlignment="true">
      <alignment horizontal="center" vertical="center"/>
    </xf>
    <xf numFmtId="10" fontId="15" fillId="0" borderId="12" xfId="0" applyNumberFormat="true" applyFont="true" applyBorder="true" applyAlignment="true">
      <alignment horizontal="center" vertical="center"/>
    </xf>
    <xf numFmtId="0" fontId="6" fillId="0" borderId="3" xfId="0" applyFont="true" applyFill="true" applyBorder="true" applyAlignment="true">
      <alignment horizontal="center" vertical="center"/>
    </xf>
    <xf numFmtId="9" fontId="6" fillId="0" borderId="3" xfId="0" applyNumberFormat="true" applyFont="true" applyFill="true" applyBorder="true" applyAlignment="true">
      <alignment horizontal="center" vertical="center"/>
    </xf>
    <xf numFmtId="0" fontId="7" fillId="0" borderId="12" xfId="0" applyFont="true" applyBorder="true" applyAlignment="true">
      <alignment horizontal="center" vertical="center"/>
    </xf>
    <xf numFmtId="181" fontId="7" fillId="0" borderId="12" xfId="0" applyNumberFormat="true" applyFont="true" applyBorder="true" applyAlignment="true">
      <alignment horizontal="center" vertical="center"/>
    </xf>
    <xf numFmtId="9" fontId="7" fillId="0" borderId="12" xfId="0" applyNumberFormat="true" applyFont="true" applyBorder="true" applyAlignment="true">
      <alignment horizontal="center" vertical="center"/>
    </xf>
    <xf numFmtId="181" fontId="12" fillId="0" borderId="12" xfId="0" applyNumberFormat="true" applyFont="true" applyBorder="true" applyAlignment="true">
      <alignment horizontal="center" vertical="center"/>
    </xf>
    <xf numFmtId="182" fontId="12" fillId="0" borderId="12" xfId="0" applyNumberFormat="true" applyFont="true" applyBorder="true" applyAlignment="true">
      <alignment horizontal="center" vertical="center" wrapText="true"/>
    </xf>
    <xf numFmtId="9" fontId="13" fillId="2" borderId="12" xfId="0" applyNumberFormat="true" applyFont="true" applyFill="true" applyBorder="true" applyAlignment="true">
      <alignment horizontal="center" vertical="center"/>
    </xf>
    <xf numFmtId="0" fontId="16" fillId="0" borderId="3" xfId="0"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10" fillId="0" borderId="3" xfId="0" applyFont="true" applyFill="true" applyBorder="true" applyAlignment="true">
      <alignment vertical="center" wrapText="true"/>
    </xf>
    <xf numFmtId="0" fontId="10" fillId="0" borderId="7" xfId="0" applyFont="true" applyFill="true" applyBorder="true" applyAlignment="true">
      <alignment vertical="center" wrapText="true"/>
    </xf>
    <xf numFmtId="0" fontId="17" fillId="0" borderId="3" xfId="0" applyFont="true" applyFill="true" applyBorder="true" applyAlignment="true">
      <alignment horizontal="left" vertical="center" wrapText="true"/>
    </xf>
    <xf numFmtId="0" fontId="11" fillId="0" borderId="3" xfId="0" applyFont="true" applyFill="true" applyBorder="true" applyAlignment="true">
      <alignment horizontal="left" vertical="center" wrapText="true"/>
    </xf>
    <xf numFmtId="0" fontId="13" fillId="0" borderId="12" xfId="0" applyFont="true" applyBorder="true" applyAlignment="true">
      <alignment horizontal="center" vertical="center" wrapText="true"/>
    </xf>
    <xf numFmtId="10" fontId="13" fillId="0" borderId="12" xfId="0" applyNumberFormat="true" applyFont="true" applyBorder="true" applyAlignment="true">
      <alignment horizontal="center" vertical="center" wrapText="true"/>
    </xf>
    <xf numFmtId="10" fontId="13" fillId="0" borderId="14" xfId="0" applyNumberFormat="true" applyFont="true" applyBorder="true" applyAlignment="true">
      <alignment horizontal="center" vertical="center"/>
    </xf>
    <xf numFmtId="0" fontId="12" fillId="0" borderId="3" xfId="0" applyFont="true" applyBorder="true" applyAlignment="true">
      <alignment horizontal="center" vertical="center" wrapText="true"/>
    </xf>
    <xf numFmtId="0" fontId="12" fillId="0" borderId="3" xfId="0" applyFont="true" applyFill="true" applyBorder="true" applyAlignment="true">
      <alignment vertical="center" wrapText="true"/>
    </xf>
    <xf numFmtId="0" fontId="12" fillId="0" borderId="3" xfId="0" applyFont="true" applyBorder="true" applyAlignment="true">
      <alignment vertical="center" wrapText="true"/>
    </xf>
    <xf numFmtId="9" fontId="12" fillId="0" borderId="3" xfId="0" applyNumberFormat="true" applyFont="true" applyBorder="true" applyAlignment="true">
      <alignment horizontal="center" vertical="center" wrapText="true"/>
    </xf>
    <xf numFmtId="0" fontId="12" fillId="0" borderId="3" xfId="0" applyFont="true" applyBorder="true" applyAlignment="true">
      <alignment horizontal="center" vertical="center"/>
    </xf>
    <xf numFmtId="9" fontId="12" fillId="0" borderId="3" xfId="0" applyNumberFormat="true" applyFont="true" applyBorder="true" applyAlignment="true">
      <alignment horizontal="center" vertical="center"/>
    </xf>
    <xf numFmtId="0" fontId="13" fillId="0" borderId="1" xfId="0" applyFont="true" applyBorder="true" applyAlignment="true">
      <alignment horizontal="center" vertical="center"/>
    </xf>
    <xf numFmtId="0" fontId="13" fillId="0" borderId="16" xfId="0" applyFont="true" applyBorder="true" applyAlignment="true">
      <alignment horizontal="center" vertical="center"/>
    </xf>
    <xf numFmtId="0" fontId="12" fillId="0" borderId="12" xfId="0" applyFont="true" applyFill="true" applyBorder="true" applyAlignment="true">
      <alignment horizontal="center" vertical="center" wrapText="true"/>
    </xf>
    <xf numFmtId="0" fontId="12" fillId="0" borderId="3" xfId="0" applyFont="true" applyFill="true" applyBorder="true" applyAlignment="true">
      <alignment horizontal="left" vertical="center" wrapText="true"/>
    </xf>
    <xf numFmtId="0" fontId="12" fillId="0" borderId="11" xfId="0" applyFont="true" applyFill="true" applyBorder="true" applyAlignment="true">
      <alignment horizontal="center" vertical="center"/>
    </xf>
    <xf numFmtId="0" fontId="12" fillId="0" borderId="12" xfId="0" applyFont="true" applyBorder="true" applyAlignment="true">
      <alignment vertical="center" wrapText="true"/>
    </xf>
    <xf numFmtId="9" fontId="13" fillId="0" borderId="12" xfId="0" applyNumberFormat="true" applyFont="true" applyBorder="true" applyAlignment="true">
      <alignment horizontal="center" vertical="center" wrapText="true"/>
    </xf>
    <xf numFmtId="9" fontId="12" fillId="0" borderId="3" xfId="0" applyNumberFormat="true" applyFont="true" applyFill="true" applyBorder="true" applyAlignment="true">
      <alignment horizontal="center" vertical="center" wrapText="true"/>
    </xf>
    <xf numFmtId="9" fontId="13" fillId="0" borderId="12" xfId="0" applyNumberFormat="true" applyFont="true" applyBorder="true" applyAlignment="true">
      <alignment horizontal="center" vertical="center"/>
    </xf>
    <xf numFmtId="0" fontId="10" fillId="0" borderId="7" xfId="0" applyFont="true" applyFill="true" applyBorder="true" applyAlignment="true">
      <alignment horizontal="left" vertical="center" wrapText="true"/>
    </xf>
    <xf numFmtId="0" fontId="10" fillId="0" borderId="3" xfId="0" applyFont="true" applyFill="true" applyBorder="true" applyAlignment="true">
      <alignment horizontal="center" vertical="center" wrapText="true"/>
    </xf>
    <xf numFmtId="0" fontId="18" fillId="0" borderId="3"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2" xfId="0" applyFont="true" applyBorder="true" applyAlignment="true">
      <alignment horizontal="center" vertical="center"/>
    </xf>
    <xf numFmtId="0" fontId="4" fillId="0" borderId="6" xfId="0" applyFont="true" applyBorder="true" applyAlignment="true">
      <alignment horizontal="center" vertical="center"/>
    </xf>
    <xf numFmtId="0" fontId="4" fillId="0" borderId="3" xfId="0" applyFont="true" applyBorder="true" applyAlignment="true">
      <alignment horizontal="left" vertical="center" wrapText="true"/>
    </xf>
    <xf numFmtId="10" fontId="12" fillId="0" borderId="17" xfId="0" applyNumberFormat="true" applyFont="true" applyBorder="true" applyAlignment="true">
      <alignment horizontal="center" vertical="center"/>
    </xf>
    <xf numFmtId="10" fontId="12" fillId="0" borderId="14" xfId="0" applyNumberFormat="true" applyFont="true" applyBorder="true" applyAlignment="true">
      <alignment horizontal="center" vertical="center"/>
    </xf>
    <xf numFmtId="0" fontId="12" fillId="0" borderId="4" xfId="0" applyFont="true" applyBorder="true" applyAlignment="true">
      <alignment horizontal="center" vertical="center" wrapText="true"/>
    </xf>
    <xf numFmtId="10" fontId="12" fillId="0" borderId="4" xfId="0" applyNumberFormat="true" applyFont="true" applyBorder="true" applyAlignment="true">
      <alignment horizontal="center" vertical="center" wrapText="true"/>
    </xf>
    <xf numFmtId="10" fontId="14" fillId="0" borderId="2" xfId="0" applyNumberFormat="true" applyFont="true" applyFill="true" applyBorder="true" applyAlignment="true">
      <alignment horizontal="center" vertical="center"/>
    </xf>
    <xf numFmtId="0" fontId="12" fillId="2" borderId="4" xfId="0" applyFont="true" applyFill="true" applyBorder="true" applyAlignment="true">
      <alignment horizontal="center" vertical="center" wrapText="true"/>
    </xf>
    <xf numFmtId="10" fontId="14" fillId="0" borderId="7" xfId="0" applyNumberFormat="true" applyFont="true" applyFill="true" applyBorder="true" applyAlignment="true">
      <alignment horizontal="center" vertical="center"/>
    </xf>
    <xf numFmtId="10" fontId="14" fillId="0" borderId="12" xfId="0" applyNumberFormat="true" applyFont="true" applyFill="true" applyBorder="true" applyAlignment="true">
      <alignment horizontal="center" vertical="center"/>
    </xf>
    <xf numFmtId="10" fontId="14" fillId="0" borderId="12" xfId="0" applyNumberFormat="true" applyFont="true" applyFill="true" applyBorder="true" applyAlignment="true">
      <alignment horizontal="center" vertical="center" wrapText="true"/>
    </xf>
    <xf numFmtId="0" fontId="12" fillId="0" borderId="7" xfId="0" applyFont="true" applyFill="true" applyBorder="true" applyAlignment="true">
      <alignment horizontal="left" vertical="center" wrapText="true"/>
    </xf>
    <xf numFmtId="9" fontId="12" fillId="2" borderId="1" xfId="0" applyNumberFormat="true" applyFont="true" applyFill="true" applyBorder="true" applyAlignment="true">
      <alignment horizontal="center" vertical="center"/>
    </xf>
    <xf numFmtId="9" fontId="12" fillId="2" borderId="1" xfId="0" applyNumberFormat="true" applyFont="true" applyFill="true" applyBorder="true" applyAlignment="true">
      <alignment horizontal="center" vertical="center" wrapText="true"/>
    </xf>
    <xf numFmtId="0" fontId="12" fillId="0" borderId="5" xfId="0" applyFont="true" applyBorder="true" applyAlignment="true">
      <alignment horizontal="center" vertical="center" wrapText="true"/>
    </xf>
    <xf numFmtId="0" fontId="12" fillId="0" borderId="16" xfId="0" applyFont="true" applyBorder="true" applyAlignment="true">
      <alignment vertical="center" wrapText="true"/>
    </xf>
    <xf numFmtId="0" fontId="12" fillId="0" borderId="1" xfId="0" applyFont="true" applyBorder="true" applyAlignment="true">
      <alignment vertical="center" wrapText="true"/>
    </xf>
    <xf numFmtId="178" fontId="12" fillId="0" borderId="12" xfId="0" applyNumberFormat="true" applyFont="true" applyBorder="true" applyAlignment="true">
      <alignment horizontal="center" vertical="center"/>
    </xf>
    <xf numFmtId="10" fontId="12" fillId="0" borderId="0" xfId="0" applyNumberFormat="true" applyFont="true" applyAlignment="true">
      <alignment horizontal="center" vertical="center"/>
    </xf>
    <xf numFmtId="9" fontId="12" fillId="0" borderId="12" xfId="0" applyNumberFormat="true" applyFont="true" applyBorder="true" applyAlignment="true">
      <alignment vertical="center" wrapText="true"/>
    </xf>
    <xf numFmtId="0" fontId="12" fillId="0" borderId="12" xfId="0" applyFont="true" applyBorder="true">
      <alignment vertical="center"/>
    </xf>
    <xf numFmtId="0" fontId="14" fillId="0" borderId="3" xfId="0" applyFont="true" applyFill="true" applyBorder="true" applyAlignment="true">
      <alignment horizontal="center" vertical="center"/>
    </xf>
    <xf numFmtId="0" fontId="4" fillId="2" borderId="12" xfId="0" applyFont="true" applyFill="true" applyBorder="true" applyAlignment="true">
      <alignment vertical="center" wrapText="true"/>
    </xf>
    <xf numFmtId="177" fontId="4" fillId="0" borderId="12" xfId="0" applyNumberFormat="true" applyFont="true" applyBorder="true" applyAlignment="true">
      <alignment horizontal="center" vertical="center" wrapText="true"/>
    </xf>
    <xf numFmtId="0" fontId="12" fillId="0" borderId="7" xfId="0" applyFont="true" applyFill="true" applyBorder="true" applyAlignment="true">
      <alignment horizontal="center" vertical="center" wrapText="true"/>
    </xf>
    <xf numFmtId="0" fontId="12" fillId="0" borderId="7" xfId="0" applyFont="true" applyBorder="true" applyAlignment="true">
      <alignment horizontal="center" vertical="center" wrapText="true"/>
    </xf>
    <xf numFmtId="0" fontId="4" fillId="0" borderId="13" xfId="0" applyFont="true" applyFill="true" applyBorder="true" applyAlignment="true">
      <alignment horizontal="center" vertical="center" wrapText="true"/>
    </xf>
    <xf numFmtId="0" fontId="12" fillId="0" borderId="2" xfId="0" applyFont="true" applyFill="true" applyBorder="true" applyAlignment="true">
      <alignment vertical="center" wrapText="true"/>
    </xf>
    <xf numFmtId="177" fontId="13" fillId="0" borderId="12" xfId="0" applyNumberFormat="true" applyFont="true" applyBorder="true" applyAlignment="true">
      <alignment horizontal="center" vertical="center"/>
    </xf>
    <xf numFmtId="0" fontId="8" fillId="0" borderId="0" xfId="0" applyFont="true">
      <alignment vertical="center"/>
    </xf>
    <xf numFmtId="0" fontId="19" fillId="2" borderId="0" xfId="0" applyFont="true" applyFill="true" applyAlignment="true">
      <alignment vertical="center" wrapText="true"/>
    </xf>
    <xf numFmtId="0" fontId="2" fillId="2" borderId="0" xfId="0" applyFont="true" applyFill="true">
      <alignment vertical="center"/>
    </xf>
    <xf numFmtId="0" fontId="3" fillId="2" borderId="12" xfId="0" applyFont="true" applyFill="true" applyBorder="true" applyAlignment="true">
      <alignment horizontal="center" vertical="center" wrapText="true"/>
    </xf>
    <xf numFmtId="0" fontId="3" fillId="2" borderId="16" xfId="0" applyFont="true" applyFill="true" applyBorder="true" applyAlignment="true">
      <alignment horizontal="center" vertical="center" wrapText="true"/>
    </xf>
    <xf numFmtId="0" fontId="3" fillId="0" borderId="12" xfId="0" applyFont="true" applyBorder="true" applyAlignment="true">
      <alignment horizontal="center" vertical="center" wrapText="true"/>
    </xf>
    <xf numFmtId="0" fontId="0" fillId="0" borderId="16" xfId="0" applyFont="true" applyBorder="true">
      <alignment vertical="center"/>
    </xf>
    <xf numFmtId="0" fontId="4" fillId="2" borderId="16" xfId="0" applyFont="true" applyFill="true" applyBorder="true" applyAlignment="true">
      <alignment horizontal="center" vertical="center" wrapText="true"/>
    </xf>
    <xf numFmtId="0" fontId="4" fillId="2" borderId="16" xfId="0" applyFont="true" applyFill="true" applyBorder="true" applyAlignment="true">
      <alignment horizontal="center" vertical="center"/>
    </xf>
    <xf numFmtId="0" fontId="4" fillId="0" borderId="16" xfId="0" applyFont="true" applyBorder="true" applyAlignment="true">
      <alignment horizontal="center" vertical="center"/>
    </xf>
    <xf numFmtId="10" fontId="3" fillId="0" borderId="12" xfId="0"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0" fontId="8" fillId="0" borderId="12" xfId="0" applyFont="true" applyBorder="true" applyAlignment="true"/>
    <xf numFmtId="0" fontId="7" fillId="0" borderId="12" xfId="0" applyFont="true" applyBorder="true" applyAlignment="true">
      <alignment horizontal="center" vertical="center" wrapText="true"/>
    </xf>
    <xf numFmtId="0" fontId="4" fillId="0" borderId="0" xfId="0" applyFont="true">
      <alignment vertical="center"/>
    </xf>
    <xf numFmtId="0" fontId="3" fillId="0" borderId="1" xfId="0" applyFont="true" applyBorder="true" applyAlignment="true">
      <alignment horizontal="center" vertical="center" wrapText="true"/>
    </xf>
    <xf numFmtId="0" fontId="0" fillId="0" borderId="1" xfId="0" applyFont="true" applyBorder="true">
      <alignment vertical="center"/>
    </xf>
    <xf numFmtId="0" fontId="20" fillId="0" borderId="4" xfId="0" applyFont="true" applyBorder="true" applyAlignment="true">
      <alignment horizontal="center" vertical="center" wrapText="true"/>
    </xf>
    <xf numFmtId="10" fontId="7" fillId="0" borderId="1" xfId="0" applyNumberFormat="true" applyFont="true" applyBorder="true" applyAlignment="true">
      <alignment horizontal="center" vertical="center"/>
    </xf>
    <xf numFmtId="10" fontId="7" fillId="0" borderId="12" xfId="0" applyNumberFormat="true" applyFont="true" applyBorder="true" applyAlignment="true">
      <alignment horizontal="center" vertical="center" wrapText="true"/>
    </xf>
    <xf numFmtId="9" fontId="4" fillId="0" borderId="12" xfId="0" applyNumberFormat="true" applyFont="true" applyBorder="true" applyAlignment="true">
      <alignment horizontal="center" vertical="center"/>
    </xf>
    <xf numFmtId="9" fontId="21" fillId="0" borderId="12" xfId="0" applyNumberFormat="true" applyFont="true" applyBorder="true" applyAlignment="true">
      <alignment horizontal="center" vertical="center" wrapText="true"/>
    </xf>
    <xf numFmtId="0" fontId="12" fillId="0" borderId="4" xfId="0" applyFont="true" applyBorder="true" applyAlignment="true">
      <alignment horizontal="center" vertical="center"/>
    </xf>
    <xf numFmtId="10" fontId="12" fillId="0" borderId="16" xfId="0" applyNumberFormat="true" applyFont="true" applyBorder="true" applyAlignment="true">
      <alignment horizontal="center" vertical="center"/>
    </xf>
    <xf numFmtId="0" fontId="12" fillId="0" borderId="12" xfId="0" applyFont="true" applyBorder="true" applyAlignment="true">
      <alignment horizontal="left" vertical="center" wrapText="true"/>
    </xf>
    <xf numFmtId="0" fontId="12" fillId="0" borderId="16" xfId="0" applyFont="true" applyBorder="true">
      <alignment vertical="center"/>
    </xf>
    <xf numFmtId="0" fontId="22" fillId="0" borderId="12" xfId="0" applyFont="true" applyBorder="true" applyAlignment="true">
      <alignment horizontal="center" vertical="center"/>
    </xf>
    <xf numFmtId="9" fontId="22" fillId="0" borderId="12" xfId="0" applyNumberFormat="true" applyFont="true" applyBorder="true" applyAlignment="true">
      <alignment horizontal="center" vertical="center"/>
    </xf>
    <xf numFmtId="10" fontId="4" fillId="0" borderId="0" xfId="0" applyNumberFormat="true" applyFont="true" applyAlignment="true">
      <alignment horizontal="center" vertical="center"/>
    </xf>
    <xf numFmtId="180" fontId="12" fillId="0" borderId="12" xfId="0" applyNumberFormat="true" applyFont="true" applyBorder="true" applyAlignment="true">
      <alignment horizontal="center" vertical="center" wrapText="true"/>
    </xf>
    <xf numFmtId="9" fontId="22" fillId="2" borderId="12" xfId="0" applyNumberFormat="true" applyFont="true" applyFill="true" applyBorder="true" applyAlignment="true">
      <alignment horizontal="center" vertical="center"/>
    </xf>
    <xf numFmtId="0" fontId="22" fillId="2" borderId="12" xfId="0" applyFont="true" applyFill="true" applyBorder="true" applyAlignment="true">
      <alignment horizontal="center" vertical="center"/>
    </xf>
    <xf numFmtId="0" fontId="8" fillId="0" borderId="0" xfId="0" applyFont="true" applyAlignment="true">
      <alignment horizontal="center" vertical="center"/>
    </xf>
    <xf numFmtId="0" fontId="8" fillId="0" borderId="0" xfId="0" applyFont="true" applyAlignment="true">
      <alignment vertical="center" wrapText="true"/>
    </xf>
    <xf numFmtId="0" fontId="7" fillId="0" borderId="12" xfId="0" applyFont="true" applyBorder="true" applyAlignment="true">
      <alignment vertical="center" wrapText="true"/>
    </xf>
    <xf numFmtId="0" fontId="15" fillId="0" borderId="12" xfId="0" applyFont="true" applyBorder="true" applyAlignment="true">
      <alignment vertical="center" wrapText="true"/>
    </xf>
    <xf numFmtId="0" fontId="4" fillId="2" borderId="18" xfId="0" applyFont="true" applyFill="true" applyBorder="true" applyAlignment="true">
      <alignment horizontal="center" vertical="center"/>
    </xf>
    <xf numFmtId="0" fontId="4" fillId="0" borderId="1" xfId="0" applyFont="true" applyBorder="true" applyAlignment="true">
      <alignment vertical="center" wrapText="true"/>
    </xf>
    <xf numFmtId="10" fontId="7" fillId="0" borderId="14" xfId="0" applyNumberFormat="true" applyFont="true" applyBorder="true" applyAlignment="true">
      <alignment horizontal="center" vertical="center" wrapText="true"/>
    </xf>
    <xf numFmtId="10" fontId="12" fillId="0" borderId="17" xfId="0" applyNumberFormat="true" applyFont="true" applyBorder="true" applyAlignment="true">
      <alignment horizontal="center" vertical="center" wrapText="true"/>
    </xf>
    <xf numFmtId="0" fontId="0" fillId="0" borderId="0" xfId="0" applyFont="true" applyAlignment="true">
      <alignment horizontal="center" vertical="center"/>
    </xf>
    <xf numFmtId="0" fontId="7" fillId="0" borderId="16" xfId="0" applyFont="true" applyBorder="true" applyAlignment="true">
      <alignment horizontal="center" vertical="center"/>
    </xf>
    <xf numFmtId="0" fontId="12" fillId="0" borderId="3" xfId="0" applyFont="true" applyBorder="true" applyAlignment="true">
      <alignment horizontal="left" vertical="center" wrapText="true"/>
    </xf>
    <xf numFmtId="10" fontId="15" fillId="0" borderId="12" xfId="0" applyNumberFormat="true" applyFont="true" applyBorder="true" applyAlignment="true">
      <alignment horizontal="left" vertical="center" wrapText="true"/>
    </xf>
    <xf numFmtId="0" fontId="23" fillId="0" borderId="12" xfId="0" applyFont="true" applyBorder="true" applyAlignment="true">
      <alignment vertical="center" wrapText="true"/>
    </xf>
    <xf numFmtId="0" fontId="24" fillId="0" borderId="12" xfId="0" applyFont="true" applyBorder="true" applyAlignment="true">
      <alignment horizontal="center" vertical="center"/>
    </xf>
    <xf numFmtId="10" fontId="24" fillId="0" borderId="12" xfId="0" applyNumberFormat="true" applyFont="true" applyBorder="true" applyAlignment="true">
      <alignment horizontal="center" vertical="center"/>
    </xf>
    <xf numFmtId="10" fontId="22" fillId="0" borderId="12" xfId="0" applyNumberFormat="true" applyFont="true" applyBorder="true" applyAlignment="true">
      <alignment horizontal="center" vertical="center"/>
    </xf>
    <xf numFmtId="0" fontId="9" fillId="0" borderId="12" xfId="0" applyFont="true" applyBorder="true" applyAlignment="true">
      <alignment vertical="center" wrapText="true"/>
    </xf>
    <xf numFmtId="0" fontId="9" fillId="0" borderId="12" xfId="0" applyFont="true" applyBorder="true" applyAlignment="true">
      <alignment horizontal="center" vertical="center" wrapText="true"/>
    </xf>
    <xf numFmtId="0" fontId="25" fillId="2" borderId="16" xfId="0" applyFont="true" applyFill="true" applyBorder="true" applyAlignment="true">
      <alignment horizontal="center" vertical="center" wrapText="true"/>
    </xf>
    <xf numFmtId="0" fontId="12" fillId="2" borderId="12" xfId="0" applyFont="true" applyFill="true" applyBorder="true" applyAlignment="true">
      <alignment horizontal="center" vertical="center" wrapText="true"/>
    </xf>
    <xf numFmtId="0" fontId="12" fillId="2" borderId="16" xfId="0" applyFont="true" applyFill="true" applyBorder="true" applyAlignment="true">
      <alignment horizontal="center" vertical="center"/>
    </xf>
    <xf numFmtId="0" fontId="25" fillId="2" borderId="16" xfId="0" applyFont="true" applyFill="true" applyBorder="true" applyAlignment="true">
      <alignment horizontal="center" vertical="center"/>
    </xf>
    <xf numFmtId="9" fontId="4" fillId="0" borderId="12" xfId="0" applyNumberFormat="true" applyFont="true" applyBorder="true" applyAlignment="true">
      <alignment horizontal="center" vertical="center" wrapText="true"/>
    </xf>
    <xf numFmtId="178" fontId="26" fillId="0" borderId="12" xfId="0" applyNumberFormat="true" applyFont="true" applyBorder="true" applyAlignment="true">
      <alignment horizontal="center" vertical="center" wrapText="true"/>
    </xf>
    <xf numFmtId="0" fontId="24" fillId="0" borderId="4" xfId="0" applyFont="true" applyBorder="true" applyAlignment="true">
      <alignment horizontal="center" vertical="center" wrapText="true"/>
    </xf>
    <xf numFmtId="10" fontId="24" fillId="0" borderId="4" xfId="0" applyNumberFormat="true" applyFont="true" applyBorder="true" applyAlignment="true">
      <alignment horizontal="center" vertical="center" wrapText="true"/>
    </xf>
    <xf numFmtId="10" fontId="7" fillId="0" borderId="1" xfId="0" applyNumberFormat="true" applyFont="true" applyBorder="true" applyAlignment="true">
      <alignment horizontal="center" vertical="center" wrapText="true"/>
    </xf>
    <xf numFmtId="0" fontId="7" fillId="0" borderId="0" xfId="0" applyFont="true" applyAlignment="true">
      <alignment wrapText="true"/>
    </xf>
    <xf numFmtId="0" fontId="12" fillId="0" borderId="19" xfId="0" applyFont="true" applyBorder="true" applyAlignment="true">
      <alignment horizontal="center" vertical="center"/>
    </xf>
    <xf numFmtId="0" fontId="0" fillId="0" borderId="14" xfId="0" applyFont="true" applyBorder="true">
      <alignment vertical="center"/>
    </xf>
    <xf numFmtId="0" fontId="13" fillId="0" borderId="12" xfId="0" applyFont="true" applyBorder="true" applyAlignment="true">
      <alignment vertical="center" wrapText="true"/>
    </xf>
    <xf numFmtId="0" fontId="27" fillId="0" borderId="12" xfId="0" applyFont="true" applyBorder="true" applyAlignment="true">
      <alignment vertical="center" wrapText="true"/>
    </xf>
    <xf numFmtId="0" fontId="24" fillId="0" borderId="16" xfId="0" applyFont="true" applyBorder="true" applyAlignment="true">
      <alignment horizontal="center" vertical="center"/>
    </xf>
    <xf numFmtId="179" fontId="26" fillId="0" borderId="12" xfId="0" applyNumberFormat="true" applyFont="true" applyBorder="true" applyAlignment="true">
      <alignment horizontal="center" vertical="center"/>
    </xf>
    <xf numFmtId="0" fontId="24" fillId="0" borderId="12" xfId="0" applyFont="true" applyBorder="true" applyAlignment="true">
      <alignment horizontal="center" vertical="center" wrapText="true"/>
    </xf>
    <xf numFmtId="9" fontId="4" fillId="0" borderId="0" xfId="0" applyNumberFormat="true" applyFont="true" applyAlignment="true">
      <alignment horizontal="center" vertical="center"/>
    </xf>
    <xf numFmtId="10" fontId="28" fillId="0" borderId="12" xfId="0" applyNumberFormat="true" applyFont="true" applyBorder="true" applyAlignment="true">
      <alignment horizontal="center" vertical="center"/>
    </xf>
    <xf numFmtId="10" fontId="12" fillId="0" borderId="12" xfId="0" applyNumberFormat="true" applyFont="true" applyBorder="true" applyAlignment="true">
      <alignment vertical="center" wrapText="true"/>
    </xf>
    <xf numFmtId="10" fontId="24" fillId="0" borderId="12" xfId="0" applyNumberFormat="true" applyFont="true" applyBorder="true" applyAlignment="true">
      <alignment horizontal="center" vertical="center" wrapText="true"/>
    </xf>
    <xf numFmtId="0" fontId="28" fillId="0" borderId="12" xfId="0" applyFont="true" applyBorder="true" applyAlignment="true">
      <alignment horizontal="center" vertical="center"/>
    </xf>
    <xf numFmtId="9" fontId="28" fillId="0" borderId="12" xfId="0" applyNumberFormat="true" applyFont="true" applyBorder="true" applyAlignment="true">
      <alignment horizontal="center" vertical="center"/>
    </xf>
    <xf numFmtId="10" fontId="4" fillId="0" borderId="12" xfId="0" applyNumberFormat="true" applyFont="true" applyBorder="true" applyAlignment="true">
      <alignment vertical="center" wrapText="true"/>
    </xf>
    <xf numFmtId="9" fontId="29" fillId="0" borderId="12" xfId="0" applyNumberFormat="true" applyFont="true" applyBorder="true" applyAlignment="true">
      <alignment horizontal="center" vertical="center"/>
    </xf>
    <xf numFmtId="0" fontId="7" fillId="0" borderId="12" xfId="0" applyFont="true" applyBorder="true">
      <alignment vertical="center"/>
    </xf>
    <xf numFmtId="10" fontId="4" fillId="0" borderId="14" xfId="0" applyNumberFormat="true" applyFont="true" applyBorder="true" applyAlignment="true">
      <alignment horizontal="center" vertical="center" wrapText="true"/>
    </xf>
    <xf numFmtId="177" fontId="12" fillId="0" borderId="12" xfId="0" applyNumberFormat="true" applyFont="true" applyBorder="true" applyAlignment="true">
      <alignment horizontal="center" vertical="center" wrapText="true"/>
    </xf>
    <xf numFmtId="0" fontId="7" fillId="0" borderId="12" xfId="0" applyFont="true" applyBorder="true" applyAlignment="true">
      <alignment horizontal="left" vertical="center" wrapText="true"/>
    </xf>
    <xf numFmtId="0" fontId="7" fillId="0" borderId="4" xfId="0" applyFont="true" applyBorder="true" applyAlignment="true">
      <alignment horizontal="center" vertical="center" wrapText="true"/>
    </xf>
    <xf numFmtId="0" fontId="8" fillId="0" borderId="4" xfId="0" applyFont="true" applyBorder="true" applyAlignment="true"/>
    <xf numFmtId="0" fontId="12" fillId="0" borderId="14" xfId="0" applyFont="true" applyBorder="true" applyAlignment="true">
      <alignment vertical="center" wrapText="true"/>
    </xf>
    <xf numFmtId="0" fontId="0" fillId="0" borderId="20" xfId="0" applyFont="true" applyBorder="true">
      <alignment vertical="center"/>
    </xf>
    <xf numFmtId="0" fontId="20" fillId="0" borderId="12" xfId="0" applyFont="true" applyBorder="true" applyAlignment="true">
      <alignment horizontal="center" vertical="center" wrapText="true"/>
    </xf>
    <xf numFmtId="0" fontId="0" fillId="0" borderId="0" xfId="0" applyFont="true" applyAlignment="true">
      <alignment horizontal="left" vertical="center"/>
    </xf>
    <xf numFmtId="0" fontId="12" fillId="0" borderId="14" xfId="0" applyFont="true" applyBorder="true" applyAlignment="true">
      <alignment horizontal="left" vertical="center"/>
    </xf>
    <xf numFmtId="177" fontId="13" fillId="2" borderId="12" xfId="0" applyNumberFormat="true" applyFont="true" applyFill="true" applyBorder="true" applyAlignment="true">
      <alignment horizontal="center" vertical="center"/>
    </xf>
    <xf numFmtId="0" fontId="25" fillId="0" borderId="12" xfId="0" applyFont="true" applyBorder="true" applyAlignment="true">
      <alignment vertical="center" wrapText="true"/>
    </xf>
    <xf numFmtId="0" fontId="25" fillId="0" borderId="12" xfId="0" applyFont="true" applyBorder="true" applyAlignment="true">
      <alignment horizontal="left" vertical="center" wrapText="true"/>
    </xf>
    <xf numFmtId="0" fontId="25" fillId="0" borderId="16" xfId="0" applyFont="true" applyBorder="true" applyAlignment="true">
      <alignment horizontal="center" vertical="center"/>
    </xf>
    <xf numFmtId="0" fontId="25" fillId="0" borderId="12" xfId="0" applyFont="true" applyBorder="true" applyAlignment="true">
      <alignment horizontal="center" vertical="center" wrapText="true"/>
    </xf>
    <xf numFmtId="10" fontId="3" fillId="0" borderId="14" xfId="0" applyNumberFormat="true" applyFont="true" applyBorder="true" applyAlignment="true">
      <alignment horizontal="center" vertical="center" wrapText="true"/>
    </xf>
    <xf numFmtId="178" fontId="12" fillId="0" borderId="12" xfId="0" applyNumberFormat="true" applyFont="true" applyBorder="true" applyAlignment="true">
      <alignment horizontal="center" vertical="center" wrapText="true"/>
    </xf>
    <xf numFmtId="177" fontId="4" fillId="0" borderId="12" xfId="0" applyNumberFormat="true" applyFont="true" applyBorder="true" applyAlignment="true">
      <alignment horizontal="center" vertical="center"/>
    </xf>
    <xf numFmtId="10" fontId="3" fillId="0" borderId="12" xfId="0" applyNumberFormat="true" applyFont="true" applyBorder="true" applyAlignment="true">
      <alignment horizontal="left" vertical="center" wrapText="true"/>
    </xf>
    <xf numFmtId="0" fontId="3" fillId="0" borderId="18" xfId="0" applyFont="true" applyBorder="true" applyAlignment="true">
      <alignment horizontal="center" vertical="center" wrapText="true"/>
    </xf>
    <xf numFmtId="0" fontId="0" fillId="0" borderId="18" xfId="0" applyFont="true" applyBorder="true">
      <alignment vertical="center"/>
    </xf>
    <xf numFmtId="0" fontId="13" fillId="2" borderId="21" xfId="0" applyFont="true" applyFill="true" applyBorder="true" applyAlignment="true">
      <alignment horizontal="center" vertical="center"/>
    </xf>
    <xf numFmtId="10" fontId="7" fillId="0" borderId="18" xfId="0" applyNumberFormat="true" applyFont="true" applyBorder="true" applyAlignment="true">
      <alignment horizontal="center" vertical="center"/>
    </xf>
    <xf numFmtId="0" fontId="12" fillId="0" borderId="18" xfId="0" applyFont="true" applyBorder="true" applyAlignment="true">
      <alignment horizontal="center" vertical="center" wrapText="true"/>
    </xf>
    <xf numFmtId="0" fontId="12" fillId="0" borderId="0" xfId="0" applyFont="true" applyAlignment="true">
      <alignment horizontal="center" vertical="center"/>
    </xf>
    <xf numFmtId="0" fontId="12" fillId="0" borderId="21" xfId="0" applyFont="true" applyBorder="true" applyAlignment="true">
      <alignment vertical="center" wrapText="true"/>
    </xf>
    <xf numFmtId="0" fontId="12" fillId="0" borderId="21" xfId="0" applyFont="true" applyBorder="true" applyAlignment="true">
      <alignment horizontal="center" vertical="center"/>
    </xf>
    <xf numFmtId="0" fontId="0" fillId="0" borderId="21" xfId="0" applyFont="true" applyBorder="true">
      <alignment vertical="center"/>
    </xf>
    <xf numFmtId="0" fontId="12" fillId="0" borderId="21" xfId="0" applyFont="true" applyBorder="true" applyAlignment="true">
      <alignment horizontal="center" vertical="center" wrapText="true"/>
    </xf>
    <xf numFmtId="0" fontId="12" fillId="0" borderId="18" xfId="0" applyFont="true" applyBorder="true" applyAlignment="true">
      <alignment horizontal="center" vertical="center"/>
    </xf>
    <xf numFmtId="177" fontId="12" fillId="0" borderId="12" xfId="0" applyNumberFormat="true" applyFont="true" applyBorder="true" applyAlignment="true">
      <alignment horizontal="center" vertical="center"/>
    </xf>
    <xf numFmtId="0" fontId="15" fillId="0" borderId="12" xfId="0" applyFont="true" applyBorder="true" applyAlignment="true">
      <alignment horizontal="center" vertical="center"/>
    </xf>
    <xf numFmtId="9" fontId="15" fillId="0" borderId="12" xfId="0" applyNumberFormat="true" applyFont="true" applyBorder="true" applyAlignment="true">
      <alignment horizontal="center" vertical="center"/>
    </xf>
    <xf numFmtId="0" fontId="7" fillId="0" borderId="16" xfId="0" applyFont="true" applyBorder="true" applyAlignment="true">
      <alignment vertical="center" wrapText="true"/>
    </xf>
    <xf numFmtId="0" fontId="15" fillId="0" borderId="12" xfId="0" applyFont="true" applyBorder="true" applyAlignment="true">
      <alignment horizontal="center" vertical="center" wrapText="true"/>
    </xf>
    <xf numFmtId="10" fontId="15" fillId="0" borderId="12" xfId="0" applyNumberFormat="true" applyFont="true" applyBorder="true" applyAlignment="true">
      <alignment horizontal="center" vertical="center" wrapText="true"/>
    </xf>
    <xf numFmtId="177" fontId="12" fillId="0" borderId="14" xfId="0" applyNumberFormat="true" applyFont="true" applyBorder="true" applyAlignment="true">
      <alignment horizontal="center" vertical="center" wrapText="true"/>
    </xf>
    <xf numFmtId="0" fontId="13" fillId="0" borderId="18" xfId="0" applyFont="true" applyBorder="true" applyAlignment="true">
      <alignment horizontal="center" vertical="center"/>
    </xf>
    <xf numFmtId="0" fontId="13" fillId="0" borderId="4" xfId="0" applyFont="true" applyBorder="true" applyAlignment="true">
      <alignment horizontal="center" vertical="center"/>
    </xf>
    <xf numFmtId="10" fontId="13" fillId="0" borderId="4" xfId="0" applyNumberFormat="true" applyFont="true" applyBorder="true" applyAlignment="true">
      <alignment horizontal="center" vertical="center"/>
    </xf>
    <xf numFmtId="177" fontId="15" fillId="0" borderId="12" xfId="0" applyNumberFormat="true" applyFont="true" applyBorder="true" applyAlignment="true">
      <alignment horizontal="center" vertical="center" wrapText="true"/>
    </xf>
    <xf numFmtId="0" fontId="3" fillId="0" borderId="14" xfId="0" applyFont="true" applyBorder="true" applyAlignment="true">
      <alignment horizontal="center" vertical="center" wrapText="true"/>
    </xf>
    <xf numFmtId="0" fontId="4" fillId="0" borderId="14" xfId="0" applyFont="true" applyBorder="true" applyAlignment="true">
      <alignment horizontal="center" vertical="center" wrapText="true"/>
    </xf>
    <xf numFmtId="10" fontId="7" fillId="0" borderId="14" xfId="0" applyNumberFormat="true" applyFont="true" applyBorder="true" applyAlignment="true">
      <alignment horizontal="center" vertical="center"/>
    </xf>
    <xf numFmtId="0" fontId="21" fillId="0" borderId="12" xfId="0" applyFont="true" applyBorder="true" applyAlignment="true">
      <alignment horizontal="center" vertical="center" wrapText="true"/>
    </xf>
    <xf numFmtId="0" fontId="21" fillId="0" borderId="12" xfId="0" applyFont="true" applyBorder="true" applyAlignment="true">
      <alignment vertical="center" wrapText="true"/>
    </xf>
    <xf numFmtId="9" fontId="30" fillId="0" borderId="12" xfId="0" applyNumberFormat="true" applyFont="true" applyBorder="true" applyAlignment="true">
      <alignment horizontal="center" vertical="center" wrapText="true"/>
    </xf>
    <xf numFmtId="0" fontId="3" fillId="0" borderId="16" xfId="0" applyFont="true" applyBorder="true" applyAlignment="true">
      <alignment horizontal="center" vertical="center" wrapText="true"/>
    </xf>
    <xf numFmtId="0" fontId="4" fillId="0" borderId="16" xfId="0" applyFont="true" applyBorder="true" applyAlignment="true">
      <alignment horizontal="center" vertical="center" wrapText="true"/>
    </xf>
    <xf numFmtId="176" fontId="12" fillId="0" borderId="1" xfId="0" applyNumberFormat="true" applyFont="true" applyBorder="true" applyAlignment="true">
      <alignment horizontal="center" vertical="center" wrapText="true"/>
    </xf>
    <xf numFmtId="0" fontId="12" fillId="0" borderId="4" xfId="0" applyFont="true" applyBorder="true">
      <alignment vertical="center"/>
    </xf>
    <xf numFmtId="0" fontId="31" fillId="0" borderId="12" xfId="0" applyFont="true" applyBorder="true" applyAlignment="true">
      <alignment horizontal="center" vertical="center" wrapText="true"/>
    </xf>
    <xf numFmtId="0" fontId="20" fillId="0" borderId="1" xfId="0" applyFont="true" applyBorder="true" applyAlignment="true">
      <alignment horizontal="center" vertical="center" wrapText="true"/>
    </xf>
    <xf numFmtId="0" fontId="7" fillId="0" borderId="0" xfId="0" applyFont="true" applyAlignment="true">
      <alignment vertical="center" wrapText="true"/>
    </xf>
    <xf numFmtId="0" fontId="32" fillId="0" borderId="12" xfId="0" applyFont="true" applyBorder="true" applyAlignment="true">
      <alignment vertical="center" wrapText="true"/>
    </xf>
    <xf numFmtId="58" fontId="4" fillId="0" borderId="12" xfId="0" applyNumberFormat="true" applyFont="true" applyBorder="true" applyAlignment="true">
      <alignment vertical="center" wrapText="true"/>
    </xf>
    <xf numFmtId="0" fontId="20" fillId="0" borderId="12" xfId="0" applyFont="true" applyBorder="true" applyAlignment="true">
      <alignment horizontal="center" vertical="center"/>
    </xf>
    <xf numFmtId="9" fontId="20" fillId="0" borderId="12" xfId="0" applyNumberFormat="true" applyFont="true" applyBorder="true" applyAlignment="true">
      <alignment horizontal="center" vertical="center" wrapText="true"/>
    </xf>
    <xf numFmtId="0" fontId="28" fillId="0" borderId="12" xfId="0" applyFont="true" applyBorder="true" applyAlignment="true">
      <alignment vertical="center" wrapText="true"/>
    </xf>
    <xf numFmtId="0" fontId="28" fillId="0" borderId="12" xfId="0" applyFont="true" applyBorder="true" applyAlignment="true">
      <alignment horizontal="center" vertical="center" wrapText="true"/>
    </xf>
    <xf numFmtId="9" fontId="28" fillId="0" borderId="12" xfId="0" applyNumberFormat="true" applyFont="true" applyBorder="true" applyAlignment="true">
      <alignment horizontal="center" vertical="center" wrapText="true"/>
    </xf>
    <xf numFmtId="177" fontId="15" fillId="0" borderId="12" xfId="0" applyNumberFormat="true" applyFont="true" applyBorder="true" applyAlignment="true">
      <alignment horizontal="center" vertical="center"/>
    </xf>
    <xf numFmtId="10" fontId="15" fillId="0" borderId="12" xfId="0" applyNumberFormat="true" applyFont="true" applyBorder="true" applyAlignment="true">
      <alignment vertical="center" wrapText="true"/>
    </xf>
    <xf numFmtId="180" fontId="28" fillId="0" borderId="12" xfId="0" applyNumberFormat="true" applyFont="true" applyBorder="true" applyAlignment="true">
      <alignment horizontal="center" vertical="center"/>
    </xf>
    <xf numFmtId="0" fontId="25" fillId="2" borderId="18" xfId="0" applyFont="true" applyFill="true" applyBorder="true" applyAlignment="true">
      <alignment horizontal="center" vertical="center"/>
    </xf>
    <xf numFmtId="0" fontId="12" fillId="0" borderId="20" xfId="0" applyFont="true" applyBorder="true" applyAlignment="true">
      <alignment horizontal="center" vertical="center" wrapText="true"/>
    </xf>
    <xf numFmtId="0" fontId="13" fillId="0" borderId="20" xfId="0" applyFont="true" applyBorder="true" applyAlignment="true">
      <alignment horizontal="center" vertical="center" wrapText="true"/>
    </xf>
    <xf numFmtId="10" fontId="13" fillId="0" borderId="14" xfId="0" applyNumberFormat="true" applyFont="true" applyBorder="true" applyAlignment="true">
      <alignment horizontal="center" vertical="center" wrapText="true"/>
    </xf>
    <xf numFmtId="10" fontId="12" fillId="0" borderId="20" xfId="0" applyNumberFormat="true" applyFont="true" applyBorder="true" applyAlignment="true">
      <alignment horizontal="center" vertical="center" wrapText="true"/>
    </xf>
    <xf numFmtId="0" fontId="12" fillId="0" borderId="14" xfId="0" applyFont="true" applyBorder="true" applyAlignment="true">
      <alignment horizontal="left" vertical="center" wrapText="true"/>
    </xf>
    <xf numFmtId="0" fontId="12" fillId="0" borderId="20" xfId="0" applyFont="true" applyBorder="true" applyAlignment="true">
      <alignment vertical="center" wrapText="true"/>
    </xf>
    <xf numFmtId="0" fontId="12" fillId="0" borderId="20" xfId="0" applyFont="true" applyBorder="true" applyAlignment="true">
      <alignment horizontal="center" vertical="center"/>
    </xf>
    <xf numFmtId="0" fontId="33" fillId="0" borderId="12" xfId="0" applyFont="true" applyBorder="true" applyAlignment="true">
      <alignment horizontal="center" vertical="center"/>
    </xf>
    <xf numFmtId="9" fontId="33" fillId="0" borderId="12" xfId="0" applyNumberFormat="true" applyFont="true" applyBorder="true" applyAlignment="true">
      <alignment horizontal="center" vertical="center"/>
    </xf>
    <xf numFmtId="0" fontId="8" fillId="0" borderId="12" xfId="0" applyFont="true" applyBorder="true" applyAlignment="true">
      <alignment vertical="center" wrapText="true"/>
    </xf>
    <xf numFmtId="0" fontId="0" fillId="0" borderId="0" xfId="0" applyFont="true" applyFill="true">
      <alignment vertical="center"/>
    </xf>
    <xf numFmtId="0" fontId="0" fillId="0" borderId="0" xfId="0" applyFont="true" applyFill="true" applyAlignment="true">
      <alignment horizontal="left" vertical="center"/>
    </xf>
    <xf numFmtId="0" fontId="3" fillId="0" borderId="0" xfId="0" applyFont="true" applyFill="true" applyAlignment="true">
      <alignment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2" fillId="0" borderId="0" xfId="0" applyFont="true" applyFill="true" applyAlignment="true">
      <alignment horizontal="center" vertical="center"/>
    </xf>
    <xf numFmtId="0" fontId="2" fillId="0" borderId="0" xfId="0" applyFont="true" applyFill="true" applyAlignment="true">
      <alignment horizontal="left" vertical="center"/>
    </xf>
    <xf numFmtId="0" fontId="3" fillId="0" borderId="3" xfId="0" applyFont="true" applyFill="true" applyBorder="true" applyAlignment="true">
      <alignment horizontal="left" vertical="center" wrapText="true"/>
    </xf>
    <xf numFmtId="0" fontId="0" fillId="0" borderId="3" xfId="0" applyFont="true" applyFill="true" applyBorder="true">
      <alignment vertical="center"/>
    </xf>
    <xf numFmtId="0" fontId="0" fillId="0" borderId="3" xfId="0" applyFont="true" applyFill="true" applyBorder="true" applyAlignment="true">
      <alignment horizontal="center" vertical="center"/>
    </xf>
    <xf numFmtId="0" fontId="0" fillId="0" borderId="3" xfId="0" applyFont="true" applyFill="true" applyBorder="true" applyAlignment="true">
      <alignment horizontal="left" vertical="center"/>
    </xf>
    <xf numFmtId="0" fontId="34" fillId="0" borderId="3" xfId="0" applyFont="true" applyFill="true" applyBorder="true" applyAlignment="true">
      <alignment vertical="center" wrapText="true"/>
    </xf>
    <xf numFmtId="0" fontId="34" fillId="0" borderId="3" xfId="0" applyFont="true" applyFill="true" applyBorder="true" applyAlignment="true">
      <alignment horizontal="center" vertical="center"/>
    </xf>
    <xf numFmtId="0" fontId="34" fillId="0" borderId="3" xfId="0" applyFont="true" applyFill="true" applyBorder="true" applyAlignment="true">
      <alignment horizontal="left" vertical="center" wrapText="true"/>
    </xf>
    <xf numFmtId="0" fontId="34" fillId="0" borderId="3" xfId="0" applyFont="true" applyFill="true" applyBorder="true">
      <alignment vertical="center"/>
    </xf>
    <xf numFmtId="10" fontId="4" fillId="0" borderId="3" xfId="0" applyNumberFormat="true" applyFont="true" applyFill="true" applyBorder="true" applyAlignment="true">
      <alignment horizontal="center" vertical="center" wrapText="true"/>
    </xf>
    <xf numFmtId="0" fontId="4" fillId="0" borderId="13" xfId="0" applyFont="true" applyFill="true" applyBorder="true" applyAlignment="true">
      <alignment horizontal="center" vertical="center"/>
    </xf>
    <xf numFmtId="0" fontId="8" fillId="0" borderId="0" xfId="0" applyFont="true" applyFill="true">
      <alignment vertical="center"/>
    </xf>
    <xf numFmtId="10" fontId="4" fillId="0" borderId="3" xfId="0" applyNumberFormat="true" applyFont="true" applyFill="true" applyBorder="true" applyAlignment="true">
      <alignment horizontal="center" vertical="center"/>
    </xf>
    <xf numFmtId="0" fontId="4" fillId="0" borderId="15" xfId="0" applyFont="true" applyFill="true" applyBorder="true" applyAlignment="true">
      <alignment horizontal="center" vertical="center"/>
    </xf>
    <xf numFmtId="9" fontId="0" fillId="0" borderId="3" xfId="0" applyNumberFormat="true" applyFont="true" applyFill="true" applyBorder="true" applyAlignment="true">
      <alignment horizontal="center" vertical="center"/>
    </xf>
    <xf numFmtId="9" fontId="4" fillId="0" borderId="3" xfId="0" applyNumberFormat="true" applyFont="true" applyFill="true" applyBorder="true" applyAlignment="true">
      <alignment horizontal="center" vertical="center"/>
    </xf>
    <xf numFmtId="177" fontId="4" fillId="0" borderId="3" xfId="0" applyNumberFormat="true" applyFont="true" applyFill="true" applyBorder="true" applyAlignment="true">
      <alignment horizontal="center" vertical="center"/>
    </xf>
    <xf numFmtId="10" fontId="0" fillId="0" borderId="3" xfId="0" applyNumberFormat="true" applyFont="true" applyFill="true" applyBorder="true" applyAlignment="true">
      <alignment horizontal="center" vertical="center"/>
    </xf>
    <xf numFmtId="0" fontId="33" fillId="0" borderId="3" xfId="0" applyFont="true" applyFill="true" applyBorder="true" applyAlignment="true">
      <alignment horizontal="center" vertical="center"/>
    </xf>
    <xf numFmtId="0" fontId="8" fillId="0" borderId="0" xfId="0" applyFont="true" applyFill="true" applyAlignment="true">
      <alignment horizontal="center" vertical="center"/>
    </xf>
    <xf numFmtId="9" fontId="4" fillId="0" borderId="3" xfId="0" applyNumberFormat="true" applyFont="true" applyFill="true" applyBorder="true" applyAlignment="true">
      <alignment horizontal="center" vertical="center" wrapText="true"/>
    </xf>
    <xf numFmtId="0" fontId="8" fillId="0" borderId="0" xfId="0" applyFont="true" applyFill="true" applyAlignment="true">
      <alignment vertical="center" wrapText="true"/>
    </xf>
    <xf numFmtId="0" fontId="4" fillId="0" borderId="3" xfId="0" applyFont="true"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ont>
        <color rgb="FFDE322C"/>
      </font>
      <fill>
        <patternFill patternType="solid">
          <bgColor rgb="FFFFE9E8"/>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L9"/>
  <sheetViews>
    <sheetView tabSelected="1" view="pageBreakPreview" zoomScale="70" zoomScaleNormal="100" zoomScaleSheetLayoutView="70" workbookViewId="0">
      <pane xSplit="5" ySplit="4" topLeftCell="F5" activePane="bottomRight" state="frozen"/>
      <selection/>
      <selection pane="topRight"/>
      <selection pane="bottomLeft"/>
      <selection pane="bottomRight" activeCell="B19" sqref="B19"/>
    </sheetView>
  </sheetViews>
  <sheetFormatPr defaultColWidth="14" defaultRowHeight="18" customHeight="true"/>
  <cols>
    <col min="1" max="1" width="5.70833333333333" style="340" customWidth="true"/>
    <col min="2" max="2" width="5.70833333333333" style="32" customWidth="true"/>
    <col min="3" max="3" width="15.7083333333333" style="341" customWidth="true"/>
    <col min="4" max="4" width="58.9333333333333" style="340" customWidth="true"/>
    <col min="5" max="5" width="12.675" style="340" customWidth="true"/>
    <col min="6" max="6" width="25.8916666666667" style="340" customWidth="true"/>
    <col min="7" max="7" width="12.3166666666667" style="340" customWidth="true"/>
    <col min="8" max="37" width="10.7083333333333" style="340" customWidth="true"/>
    <col min="38" max="38" width="15.7083333333333" style="340" customWidth="true"/>
    <col min="39" max="16384" width="14" style="340"/>
  </cols>
  <sheetData>
    <row r="1" ht="24" customHeight="true" spans="1:38">
      <c r="A1" s="342" t="s">
        <v>0</v>
      </c>
      <c r="B1" s="343"/>
      <c r="C1" s="344"/>
      <c r="D1" s="342"/>
      <c r="E1" s="342"/>
      <c r="F1" s="342"/>
      <c r="G1" s="342"/>
      <c r="H1" s="342"/>
      <c r="I1" s="342"/>
      <c r="J1" s="342"/>
      <c r="K1" s="342"/>
      <c r="L1" s="357"/>
      <c r="M1" s="357"/>
      <c r="N1" s="357"/>
      <c r="O1" s="357"/>
      <c r="P1" s="357"/>
      <c r="Q1" s="357"/>
      <c r="R1" s="357"/>
      <c r="S1" s="357"/>
      <c r="T1" s="357"/>
      <c r="U1" s="357"/>
      <c r="V1" s="357"/>
      <c r="W1" s="357"/>
      <c r="X1" s="357"/>
      <c r="Y1" s="357"/>
      <c r="Z1" s="357"/>
      <c r="AA1" s="357"/>
      <c r="AB1" s="357"/>
      <c r="AC1" s="357"/>
      <c r="AD1" s="357"/>
      <c r="AE1" s="357"/>
      <c r="AF1" s="365"/>
      <c r="AG1" s="365"/>
      <c r="AH1" s="365"/>
      <c r="AI1" s="365"/>
      <c r="AJ1" s="365"/>
      <c r="AK1" s="365"/>
      <c r="AL1" s="367"/>
    </row>
    <row r="2" ht="23" customHeight="true" spans="1:38">
      <c r="A2" s="345" t="s">
        <v>1</v>
      </c>
      <c r="B2" s="345"/>
      <c r="C2" s="346"/>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row>
    <row r="3" ht="28" customHeight="true" spans="1:38">
      <c r="A3" s="5" t="s">
        <v>2</v>
      </c>
      <c r="B3" s="5" t="s">
        <v>3</v>
      </c>
      <c r="C3" s="347" t="s">
        <v>4</v>
      </c>
      <c r="D3" s="5" t="s">
        <v>5</v>
      </c>
      <c r="E3" s="5" t="s">
        <v>6</v>
      </c>
      <c r="F3" s="5" t="s">
        <v>7</v>
      </c>
      <c r="G3" s="25" t="s">
        <v>8</v>
      </c>
      <c r="H3" s="5" t="s">
        <v>9</v>
      </c>
      <c r="I3" s="348"/>
      <c r="J3" s="348"/>
      <c r="K3" s="5" t="s">
        <v>10</v>
      </c>
      <c r="L3" s="348"/>
      <c r="M3" s="348"/>
      <c r="N3" s="5" t="s">
        <v>11</v>
      </c>
      <c r="O3" s="348"/>
      <c r="P3" s="348"/>
      <c r="Q3" s="5" t="s">
        <v>12</v>
      </c>
      <c r="R3" s="348"/>
      <c r="S3" s="348"/>
      <c r="T3" s="5" t="s">
        <v>13</v>
      </c>
      <c r="U3" s="348"/>
      <c r="V3" s="348"/>
      <c r="W3" s="5" t="s">
        <v>14</v>
      </c>
      <c r="X3" s="348"/>
      <c r="Y3" s="348"/>
      <c r="Z3" s="5" t="s">
        <v>15</v>
      </c>
      <c r="AA3" s="348"/>
      <c r="AB3" s="348"/>
      <c r="AC3" s="5" t="s">
        <v>16</v>
      </c>
      <c r="AD3" s="348"/>
      <c r="AE3" s="348"/>
      <c r="AF3" s="5" t="s">
        <v>17</v>
      </c>
      <c r="AG3" s="348"/>
      <c r="AH3" s="348"/>
      <c r="AI3" s="5" t="s">
        <v>18</v>
      </c>
      <c r="AJ3" s="348"/>
      <c r="AK3" s="348"/>
      <c r="AL3" s="5" t="s">
        <v>19</v>
      </c>
    </row>
    <row r="4" ht="28" customHeight="true" spans="1:38">
      <c r="A4" s="348"/>
      <c r="B4" s="349"/>
      <c r="C4" s="350"/>
      <c r="D4" s="348"/>
      <c r="E4" s="348"/>
      <c r="F4" s="348"/>
      <c r="G4" s="348"/>
      <c r="H4" s="5" t="s">
        <v>5</v>
      </c>
      <c r="I4" s="5" t="s">
        <v>20</v>
      </c>
      <c r="J4" s="5" t="s">
        <v>21</v>
      </c>
      <c r="K4" s="5" t="s">
        <v>5</v>
      </c>
      <c r="L4" s="5" t="s">
        <v>20</v>
      </c>
      <c r="M4" s="5" t="s">
        <v>21</v>
      </c>
      <c r="N4" s="5" t="s">
        <v>5</v>
      </c>
      <c r="O4" s="5" t="s">
        <v>20</v>
      </c>
      <c r="P4" s="5" t="s">
        <v>21</v>
      </c>
      <c r="Q4" s="5" t="s">
        <v>5</v>
      </c>
      <c r="R4" s="5" t="s">
        <v>20</v>
      </c>
      <c r="S4" s="5" t="s">
        <v>21</v>
      </c>
      <c r="T4" s="5" t="s">
        <v>5</v>
      </c>
      <c r="U4" s="5" t="s">
        <v>20</v>
      </c>
      <c r="V4" s="5" t="s">
        <v>21</v>
      </c>
      <c r="W4" s="5" t="s">
        <v>5</v>
      </c>
      <c r="X4" s="5" t="s">
        <v>20</v>
      </c>
      <c r="Y4" s="5" t="s">
        <v>21</v>
      </c>
      <c r="Z4" s="5" t="s">
        <v>5</v>
      </c>
      <c r="AA4" s="5" t="s">
        <v>20</v>
      </c>
      <c r="AB4" s="5" t="s">
        <v>21</v>
      </c>
      <c r="AC4" s="5" t="s">
        <v>5</v>
      </c>
      <c r="AD4" s="5" t="s">
        <v>20</v>
      </c>
      <c r="AE4" s="5" t="s">
        <v>21</v>
      </c>
      <c r="AF4" s="5" t="s">
        <v>5</v>
      </c>
      <c r="AG4" s="5" t="s">
        <v>20</v>
      </c>
      <c r="AH4" s="5" t="s">
        <v>21</v>
      </c>
      <c r="AI4" s="5" t="s">
        <v>5</v>
      </c>
      <c r="AJ4" s="5" t="s">
        <v>20</v>
      </c>
      <c r="AK4" s="5" t="s">
        <v>21</v>
      </c>
      <c r="AL4" s="5"/>
    </row>
    <row r="5" s="340" customFormat="true" ht="22" customHeight="true" spans="1:38">
      <c r="A5" s="351" t="s">
        <v>22</v>
      </c>
      <c r="B5" s="352">
        <v>3</v>
      </c>
      <c r="C5" s="353" t="s">
        <v>23</v>
      </c>
      <c r="D5" s="10" t="s">
        <v>24</v>
      </c>
      <c r="E5" s="15" t="s">
        <v>25</v>
      </c>
      <c r="F5" s="15">
        <v>0</v>
      </c>
      <c r="G5" s="15">
        <v>0</v>
      </c>
      <c r="H5" s="105" t="s">
        <v>26</v>
      </c>
      <c r="I5" s="105"/>
      <c r="J5" s="105"/>
      <c r="K5" s="105">
        <v>2</v>
      </c>
      <c r="L5" s="15"/>
      <c r="M5" s="15"/>
      <c r="N5" s="105" t="s">
        <v>26</v>
      </c>
      <c r="O5" s="15"/>
      <c r="P5" s="15"/>
      <c r="Q5" s="105">
        <v>1</v>
      </c>
      <c r="R5" s="15"/>
      <c r="S5" s="15"/>
      <c r="T5" s="105" t="s">
        <v>26</v>
      </c>
      <c r="U5" s="105"/>
      <c r="V5" s="15"/>
      <c r="W5" s="105" t="s">
        <v>26</v>
      </c>
      <c r="X5" s="15"/>
      <c r="Y5" s="15"/>
      <c r="Z5" s="105">
        <v>1</v>
      </c>
      <c r="AA5" s="15"/>
      <c r="AB5" s="15"/>
      <c r="AC5" s="105">
        <v>1</v>
      </c>
      <c r="AD5" s="15"/>
      <c r="AE5" s="15"/>
      <c r="AF5" s="105" t="s">
        <v>26</v>
      </c>
      <c r="AG5" s="105"/>
      <c r="AH5" s="105"/>
      <c r="AI5" s="105" t="s">
        <v>26</v>
      </c>
      <c r="AJ5" s="105"/>
      <c r="AK5" s="105"/>
      <c r="AL5" s="28"/>
    </row>
    <row r="6" s="340" customFormat="true" ht="22" customHeight="true" spans="1:38">
      <c r="A6" s="351"/>
      <c r="B6" s="352"/>
      <c r="C6" s="353"/>
      <c r="D6" s="354" t="s">
        <v>27</v>
      </c>
      <c r="E6" s="15" t="s">
        <v>25</v>
      </c>
      <c r="F6" s="15">
        <v>2</v>
      </c>
      <c r="G6" s="355">
        <v>0.0571</v>
      </c>
      <c r="H6" s="105" t="s">
        <v>26</v>
      </c>
      <c r="I6" s="105"/>
      <c r="J6" s="105"/>
      <c r="K6" s="105">
        <v>3</v>
      </c>
      <c r="L6" s="348"/>
      <c r="M6" s="348"/>
      <c r="N6" s="105">
        <v>4</v>
      </c>
      <c r="O6" s="105">
        <v>1</v>
      </c>
      <c r="P6" s="360">
        <v>0.25</v>
      </c>
      <c r="Q6" s="105">
        <v>3</v>
      </c>
      <c r="R6" s="348"/>
      <c r="S6" s="348"/>
      <c r="T6" s="105">
        <v>7</v>
      </c>
      <c r="U6" s="105">
        <v>1</v>
      </c>
      <c r="V6" s="363">
        <v>0.1429</v>
      </c>
      <c r="W6" s="105">
        <v>8</v>
      </c>
      <c r="X6" s="364"/>
      <c r="Y6" s="364"/>
      <c r="Z6" s="105">
        <v>4</v>
      </c>
      <c r="AA6" s="15"/>
      <c r="AB6" s="15"/>
      <c r="AC6" s="105">
        <v>6</v>
      </c>
      <c r="AD6" s="15"/>
      <c r="AE6" s="15"/>
      <c r="AF6" s="105" t="s">
        <v>26</v>
      </c>
      <c r="AG6" s="105"/>
      <c r="AH6" s="105"/>
      <c r="AI6" s="105" t="s">
        <v>26</v>
      </c>
      <c r="AJ6" s="105"/>
      <c r="AK6" s="105"/>
      <c r="AL6" s="28"/>
    </row>
    <row r="7" s="340" customFormat="true" ht="22" customHeight="true" spans="1:38">
      <c r="A7" s="351"/>
      <c r="B7" s="352"/>
      <c r="C7" s="353"/>
      <c r="D7" s="354" t="s">
        <v>28</v>
      </c>
      <c r="E7" s="15" t="s">
        <v>25</v>
      </c>
      <c r="F7" s="15">
        <v>5</v>
      </c>
      <c r="G7" s="355">
        <v>0.1351</v>
      </c>
      <c r="H7" s="105" t="s">
        <v>26</v>
      </c>
      <c r="I7" s="105"/>
      <c r="J7" s="105"/>
      <c r="K7" s="105" t="s">
        <v>26</v>
      </c>
      <c r="L7" s="15"/>
      <c r="M7" s="15"/>
      <c r="N7" s="105">
        <v>12</v>
      </c>
      <c r="O7" s="105"/>
      <c r="P7" s="15"/>
      <c r="Q7" s="105" t="s">
        <v>26</v>
      </c>
      <c r="R7" s="15"/>
      <c r="S7" s="15"/>
      <c r="T7" s="105">
        <v>12</v>
      </c>
      <c r="U7" s="105"/>
      <c r="V7" s="15"/>
      <c r="W7" s="105">
        <v>8</v>
      </c>
      <c r="X7" s="15"/>
      <c r="Y7" s="15"/>
      <c r="Z7" s="105" t="s">
        <v>26</v>
      </c>
      <c r="AA7" s="15"/>
      <c r="AB7" s="15"/>
      <c r="AC7" s="105">
        <v>5</v>
      </c>
      <c r="AD7" s="15">
        <v>5</v>
      </c>
      <c r="AE7" s="366">
        <v>1</v>
      </c>
      <c r="AF7" s="105" t="s">
        <v>26</v>
      </c>
      <c r="AG7" s="105"/>
      <c r="AH7" s="105"/>
      <c r="AI7" s="105" t="s">
        <v>26</v>
      </c>
      <c r="AJ7" s="105"/>
      <c r="AK7" s="105"/>
      <c r="AL7" s="368"/>
    </row>
    <row r="8" s="340" customFormat="true" ht="55" customHeight="true" spans="1:38">
      <c r="A8" s="351"/>
      <c r="B8" s="105">
        <v>4</v>
      </c>
      <c r="C8" s="10" t="s">
        <v>29</v>
      </c>
      <c r="D8" s="28" t="s">
        <v>30</v>
      </c>
      <c r="E8" s="15" t="s">
        <v>25</v>
      </c>
      <c r="F8" s="15">
        <v>2.56</v>
      </c>
      <c r="G8" s="355">
        <v>0.2133</v>
      </c>
      <c r="H8" s="105" t="s">
        <v>26</v>
      </c>
      <c r="I8" s="358"/>
      <c r="J8" s="358"/>
      <c r="K8" s="105" t="s">
        <v>26</v>
      </c>
      <c r="L8" s="105"/>
      <c r="M8" s="361"/>
      <c r="N8" s="105" t="s">
        <v>26</v>
      </c>
      <c r="O8" s="105"/>
      <c r="P8" s="362"/>
      <c r="Q8" s="105" t="s">
        <v>26</v>
      </c>
      <c r="R8" s="105"/>
      <c r="S8" s="361"/>
      <c r="T8" s="105" t="s">
        <v>26</v>
      </c>
      <c r="U8" s="105"/>
      <c r="V8" s="362"/>
      <c r="W8" s="105">
        <v>6</v>
      </c>
      <c r="X8" s="105">
        <v>2.2</v>
      </c>
      <c r="Y8" s="363">
        <v>0.3667</v>
      </c>
      <c r="Z8" s="105">
        <v>6</v>
      </c>
      <c r="AA8" s="105">
        <v>0.36</v>
      </c>
      <c r="AB8" s="361">
        <v>0.06</v>
      </c>
      <c r="AC8" s="105" t="s">
        <v>26</v>
      </c>
      <c r="AD8" s="105"/>
      <c r="AE8" s="361"/>
      <c r="AF8" s="105" t="s">
        <v>26</v>
      </c>
      <c r="AG8" s="105"/>
      <c r="AH8" s="105"/>
      <c r="AI8" s="105" t="s">
        <v>26</v>
      </c>
      <c r="AJ8" s="105"/>
      <c r="AK8" s="105"/>
      <c r="AL8" s="28"/>
    </row>
    <row r="9" ht="192" customHeight="true" spans="1:38">
      <c r="A9" s="17" t="s">
        <v>31</v>
      </c>
      <c r="B9" s="105">
        <v>5</v>
      </c>
      <c r="C9" s="10" t="s">
        <v>32</v>
      </c>
      <c r="D9" s="28" t="s">
        <v>33</v>
      </c>
      <c r="E9" s="15" t="s">
        <v>25</v>
      </c>
      <c r="F9" s="15" t="s">
        <v>34</v>
      </c>
      <c r="G9" s="355"/>
      <c r="H9" s="356" t="s">
        <v>35</v>
      </c>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14"/>
      <c r="AK9" s="105"/>
      <c r="AL9" s="28"/>
    </row>
  </sheetData>
  <mergeCells count="22">
    <mergeCell ref="A2:AL2"/>
    <mergeCell ref="H3:J3"/>
    <mergeCell ref="K3:M3"/>
    <mergeCell ref="N3:P3"/>
    <mergeCell ref="Q3:S3"/>
    <mergeCell ref="T3:V3"/>
    <mergeCell ref="W3:Y3"/>
    <mergeCell ref="Z3:AB3"/>
    <mergeCell ref="AC3:AE3"/>
    <mergeCell ref="AF3:AH3"/>
    <mergeCell ref="AI3:AK3"/>
    <mergeCell ref="H9:AJ9"/>
    <mergeCell ref="A3:A4"/>
    <mergeCell ref="A5:A8"/>
    <mergeCell ref="B3:B4"/>
    <mergeCell ref="B5:B7"/>
    <mergeCell ref="C3:C4"/>
    <mergeCell ref="C5:C7"/>
    <mergeCell ref="D3:D4"/>
    <mergeCell ref="E3:E4"/>
    <mergeCell ref="F3:F4"/>
    <mergeCell ref="G3:G4"/>
  </mergeCells>
  <printOptions horizontalCentered="true"/>
  <pageMargins left="0.196527777777778" right="0.196527777777778" top="0.314583333333333" bottom="0.275" header="0.5" footer="0.118055555555556"/>
  <pageSetup paperSize="8" scale="4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2" width="5.70833333333333" customWidth="true"/>
    <col min="3" max="3" width="15.7083333333333" customWidth="true"/>
    <col min="4" max="4" width="16.7083333333333" customWidth="true"/>
    <col min="5" max="5" width="11.2833333333333" customWidth="true"/>
    <col min="6" max="8" width="15.7083333333333" customWidth="true"/>
    <col min="9" max="9" width="18.0333333333333" customWidth="true"/>
    <col min="10" max="10" width="15.7083333333333" customWidth="true"/>
    <col min="11" max="50" width="10.7083333333333" customWidth="true"/>
    <col min="51" max="51" width="15.7083333333333" customWidth="true"/>
  </cols>
  <sheetData>
    <row r="1" ht="14.25" spans="1:51">
      <c r="A1" s="190" t="s">
        <v>36</v>
      </c>
      <c r="I1" s="190"/>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9">
      <c r="A2" s="191" t="s">
        <v>37</v>
      </c>
      <c r="I2" s="191"/>
    </row>
    <row r="3" ht="14.25" spans="1:51">
      <c r="A3" s="192" t="s">
        <v>2</v>
      </c>
      <c r="B3" s="193" t="s">
        <v>3</v>
      </c>
      <c r="C3" s="194" t="s">
        <v>4</v>
      </c>
      <c r="D3" s="194" t="s">
        <v>5</v>
      </c>
      <c r="E3" s="89"/>
      <c r="F3" s="194" t="s">
        <v>6</v>
      </c>
      <c r="G3" s="306" t="s">
        <v>7</v>
      </c>
      <c r="H3" s="199" t="s">
        <v>8</v>
      </c>
      <c r="I3" s="204" t="s">
        <v>38</v>
      </c>
      <c r="J3" s="194" t="s">
        <v>39</v>
      </c>
      <c r="K3" s="312" t="s">
        <v>9</v>
      </c>
      <c r="L3" s="89"/>
      <c r="M3" s="89"/>
      <c r="N3" s="89"/>
      <c r="O3" s="194" t="s">
        <v>10</v>
      </c>
      <c r="P3" s="89"/>
      <c r="Q3" s="89"/>
      <c r="R3" s="89"/>
      <c r="S3" s="194" t="s">
        <v>11</v>
      </c>
      <c r="T3" s="89"/>
      <c r="U3" s="89"/>
      <c r="V3" s="89"/>
      <c r="W3" s="194" t="s">
        <v>12</v>
      </c>
      <c r="X3" s="89"/>
      <c r="Y3" s="89"/>
      <c r="Z3" s="89"/>
      <c r="AA3" s="194" t="s">
        <v>13</v>
      </c>
      <c r="AB3" s="89"/>
      <c r="AC3" s="89"/>
      <c r="AD3" s="89"/>
      <c r="AE3" s="194" t="s">
        <v>14</v>
      </c>
      <c r="AF3" s="89"/>
      <c r="AG3" s="89"/>
      <c r="AH3" s="89"/>
      <c r="AI3" s="194" t="s">
        <v>15</v>
      </c>
      <c r="AJ3" s="89"/>
      <c r="AK3" s="89"/>
      <c r="AL3" s="89"/>
      <c r="AM3" s="194" t="s">
        <v>16</v>
      </c>
      <c r="AN3" s="89"/>
      <c r="AO3" s="89"/>
      <c r="AP3" s="89"/>
      <c r="AQ3" s="194" t="s">
        <v>17</v>
      </c>
      <c r="AR3" s="89"/>
      <c r="AS3" s="89"/>
      <c r="AT3" s="89"/>
      <c r="AU3" s="194" t="s">
        <v>18</v>
      </c>
      <c r="AV3" s="89"/>
      <c r="AW3" s="89"/>
      <c r="AX3" s="89"/>
      <c r="AY3" s="194" t="s">
        <v>19</v>
      </c>
    </row>
    <row r="4" ht="36" customHeight="true" spans="1:51">
      <c r="A4" s="89"/>
      <c r="B4" s="195"/>
      <c r="C4" s="89"/>
      <c r="D4" s="89"/>
      <c r="E4" s="89"/>
      <c r="F4" s="89"/>
      <c r="G4" s="250"/>
      <c r="H4" s="89"/>
      <c r="I4" s="6"/>
      <c r="J4" s="89"/>
      <c r="K4" s="312" t="s">
        <v>5</v>
      </c>
      <c r="L4" s="194" t="s">
        <v>40</v>
      </c>
      <c r="M4" s="194" t="s">
        <v>20</v>
      </c>
      <c r="N4" s="194" t="s">
        <v>21</v>
      </c>
      <c r="O4" s="194" t="s">
        <v>5</v>
      </c>
      <c r="P4" s="194" t="s">
        <v>40</v>
      </c>
      <c r="Q4" s="194" t="s">
        <v>20</v>
      </c>
      <c r="R4" s="194" t="s">
        <v>21</v>
      </c>
      <c r="S4" s="194" t="s">
        <v>5</v>
      </c>
      <c r="T4" s="194" t="s">
        <v>40</v>
      </c>
      <c r="U4" s="194" t="s">
        <v>20</v>
      </c>
      <c r="V4" s="194" t="s">
        <v>21</v>
      </c>
      <c r="W4" s="194" t="s">
        <v>5</v>
      </c>
      <c r="X4" s="194" t="s">
        <v>40</v>
      </c>
      <c r="Y4" s="194" t="s">
        <v>20</v>
      </c>
      <c r="Z4" s="194" t="s">
        <v>21</v>
      </c>
      <c r="AA4" s="194" t="s">
        <v>5</v>
      </c>
      <c r="AB4" s="194" t="s">
        <v>40</v>
      </c>
      <c r="AC4" s="194" t="s">
        <v>20</v>
      </c>
      <c r="AD4" s="194" t="s">
        <v>21</v>
      </c>
      <c r="AE4" s="194" t="s">
        <v>5</v>
      </c>
      <c r="AF4" s="194" t="s">
        <v>40</v>
      </c>
      <c r="AG4" s="194" t="s">
        <v>20</v>
      </c>
      <c r="AH4" s="194" t="s">
        <v>21</v>
      </c>
      <c r="AI4" s="194" t="s">
        <v>5</v>
      </c>
      <c r="AJ4" s="194" t="s">
        <v>40</v>
      </c>
      <c r="AK4" s="194" t="s">
        <v>20</v>
      </c>
      <c r="AL4" s="194" t="s">
        <v>21</v>
      </c>
      <c r="AM4" s="194" t="s">
        <v>5</v>
      </c>
      <c r="AN4" s="194" t="s">
        <v>40</v>
      </c>
      <c r="AO4" s="194" t="s">
        <v>20</v>
      </c>
      <c r="AP4" s="194" t="s">
        <v>21</v>
      </c>
      <c r="AQ4" s="194" t="s">
        <v>5</v>
      </c>
      <c r="AR4" s="194" t="s">
        <v>40</v>
      </c>
      <c r="AS4" s="194" t="s">
        <v>20</v>
      </c>
      <c r="AT4" s="194" t="s">
        <v>21</v>
      </c>
      <c r="AU4" s="194" t="s">
        <v>5</v>
      </c>
      <c r="AV4" s="194" t="s">
        <v>40</v>
      </c>
      <c r="AW4" s="194" t="s">
        <v>20</v>
      </c>
      <c r="AX4" s="194" t="s">
        <v>21</v>
      </c>
      <c r="AY4" s="194"/>
    </row>
    <row r="5" ht="33" customHeight="true" spans="1:51">
      <c r="A5" s="60" t="s">
        <v>41</v>
      </c>
      <c r="B5" s="239">
        <v>1</v>
      </c>
      <c r="C5" s="27" t="s">
        <v>42</v>
      </c>
      <c r="D5" s="27" t="s">
        <v>43</v>
      </c>
      <c r="E5" s="89"/>
      <c r="F5" s="26" t="s">
        <v>44</v>
      </c>
      <c r="G5" s="307">
        <v>10567</v>
      </c>
      <c r="H5" s="53">
        <v>0.8806</v>
      </c>
      <c r="I5" s="100"/>
      <c r="J5" s="59"/>
      <c r="K5" s="313">
        <v>1700</v>
      </c>
      <c r="L5" s="26">
        <v>311</v>
      </c>
      <c r="M5" s="26">
        <v>1343</v>
      </c>
      <c r="N5" s="243">
        <v>0.79</v>
      </c>
      <c r="O5" s="107">
        <v>2200</v>
      </c>
      <c r="P5" s="107">
        <v>882</v>
      </c>
      <c r="Q5" s="107">
        <v>2247</v>
      </c>
      <c r="R5" s="53">
        <v>1.0214</v>
      </c>
      <c r="S5" s="107">
        <v>1150</v>
      </c>
      <c r="T5" s="107">
        <v>291</v>
      </c>
      <c r="U5" s="107">
        <v>753</v>
      </c>
      <c r="V5" s="53">
        <v>0.6548</v>
      </c>
      <c r="W5" s="107">
        <v>1100</v>
      </c>
      <c r="X5" s="107">
        <v>388</v>
      </c>
      <c r="Y5" s="107">
        <v>1101</v>
      </c>
      <c r="Z5" s="53">
        <v>1.0009</v>
      </c>
      <c r="AA5" s="107">
        <v>2450</v>
      </c>
      <c r="AB5" s="107">
        <v>803</v>
      </c>
      <c r="AC5" s="107">
        <v>2351</v>
      </c>
      <c r="AD5" s="53">
        <v>0.9596</v>
      </c>
      <c r="AE5" s="107">
        <v>1600</v>
      </c>
      <c r="AF5" s="107">
        <v>343</v>
      </c>
      <c r="AG5" s="107">
        <v>1318</v>
      </c>
      <c r="AH5" s="53">
        <v>0.8238</v>
      </c>
      <c r="AI5" s="107">
        <v>700</v>
      </c>
      <c r="AJ5" s="107">
        <v>275</v>
      </c>
      <c r="AK5" s="107">
        <v>444</v>
      </c>
      <c r="AL5" s="53">
        <v>0.6343</v>
      </c>
      <c r="AM5" s="107">
        <v>1100</v>
      </c>
      <c r="AN5" s="107">
        <v>645</v>
      </c>
      <c r="AO5" s="107">
        <v>1010</v>
      </c>
      <c r="AP5" s="53">
        <v>0.9182</v>
      </c>
      <c r="AQ5" s="107" t="s">
        <v>45</v>
      </c>
      <c r="AR5" s="107" t="s">
        <v>45</v>
      </c>
      <c r="AS5" s="107" t="s">
        <v>45</v>
      </c>
      <c r="AT5" s="107" t="s">
        <v>45</v>
      </c>
      <c r="AU5" s="107" t="s">
        <v>45</v>
      </c>
      <c r="AV5" s="107" t="s">
        <v>45</v>
      </c>
      <c r="AW5" s="107" t="s">
        <v>45</v>
      </c>
      <c r="AX5" s="107" t="s">
        <v>45</v>
      </c>
      <c r="AY5" s="223"/>
    </row>
    <row r="6" ht="33" customHeight="true" spans="1:51">
      <c r="A6" s="89"/>
      <c r="B6" s="195"/>
      <c r="C6" s="89"/>
      <c r="D6" s="27" t="s">
        <v>46</v>
      </c>
      <c r="E6" s="89"/>
      <c r="F6" s="26" t="s">
        <v>44</v>
      </c>
      <c r="G6" s="26">
        <v>35</v>
      </c>
      <c r="H6" s="243">
        <v>1</v>
      </c>
      <c r="I6" s="6"/>
      <c r="J6" s="89"/>
      <c r="K6" s="114" t="s">
        <v>45</v>
      </c>
      <c r="L6" s="114" t="s">
        <v>45</v>
      </c>
      <c r="M6" s="114" t="s">
        <v>45</v>
      </c>
      <c r="N6" s="114" t="s">
        <v>45</v>
      </c>
      <c r="O6" s="107">
        <v>13</v>
      </c>
      <c r="P6" s="107">
        <v>13</v>
      </c>
      <c r="Q6" s="107">
        <v>13</v>
      </c>
      <c r="R6" s="209">
        <v>1</v>
      </c>
      <c r="S6" s="107">
        <v>3</v>
      </c>
      <c r="T6" s="107">
        <v>3</v>
      </c>
      <c r="U6" s="107">
        <v>3</v>
      </c>
      <c r="V6" s="209">
        <v>1</v>
      </c>
      <c r="W6" s="107">
        <v>3</v>
      </c>
      <c r="X6" s="107">
        <v>3</v>
      </c>
      <c r="Y6" s="107">
        <v>3</v>
      </c>
      <c r="Z6" s="209">
        <v>1</v>
      </c>
      <c r="AA6" s="107">
        <v>6</v>
      </c>
      <c r="AB6" s="107">
        <v>6</v>
      </c>
      <c r="AC6" s="107">
        <v>6</v>
      </c>
      <c r="AD6" s="209">
        <v>1</v>
      </c>
      <c r="AE6" s="107">
        <v>3</v>
      </c>
      <c r="AF6" s="107">
        <v>3</v>
      </c>
      <c r="AG6" s="107">
        <v>3</v>
      </c>
      <c r="AH6" s="209">
        <v>1</v>
      </c>
      <c r="AI6" s="107">
        <v>3</v>
      </c>
      <c r="AJ6" s="107">
        <v>3</v>
      </c>
      <c r="AK6" s="107">
        <v>3</v>
      </c>
      <c r="AL6" s="209">
        <v>1</v>
      </c>
      <c r="AM6" s="107">
        <v>4</v>
      </c>
      <c r="AN6" s="107">
        <v>4</v>
      </c>
      <c r="AO6" s="107">
        <v>4</v>
      </c>
      <c r="AP6" s="209">
        <v>1</v>
      </c>
      <c r="AQ6" s="107" t="s">
        <v>45</v>
      </c>
      <c r="AR6" s="107" t="s">
        <v>45</v>
      </c>
      <c r="AS6" s="107" t="s">
        <v>45</v>
      </c>
      <c r="AT6" s="107" t="s">
        <v>45</v>
      </c>
      <c r="AU6" s="107" t="s">
        <v>45</v>
      </c>
      <c r="AV6" s="107" t="s">
        <v>45</v>
      </c>
      <c r="AW6" s="107" t="s">
        <v>45</v>
      </c>
      <c r="AX6" s="107" t="s">
        <v>45</v>
      </c>
      <c r="AY6" s="223"/>
    </row>
    <row r="7" ht="28.5" spans="1:51">
      <c r="A7" s="89"/>
      <c r="B7" s="242">
        <v>2</v>
      </c>
      <c r="C7" s="27" t="s">
        <v>47</v>
      </c>
      <c r="D7" s="27" t="s">
        <v>48</v>
      </c>
      <c r="E7" s="89"/>
      <c r="F7" s="26" t="s">
        <v>44</v>
      </c>
      <c r="G7" s="71" t="s">
        <v>45</v>
      </c>
      <c r="H7" s="71" t="s">
        <v>45</v>
      </c>
      <c r="I7" s="150"/>
      <c r="J7" s="150"/>
      <c r="K7" s="175" t="s">
        <v>49</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50</v>
      </c>
    </row>
    <row r="8" ht="14.25" spans="1:51">
      <c r="A8" s="89"/>
      <c r="B8" s="242">
        <v>3</v>
      </c>
      <c r="C8" s="27" t="s">
        <v>51</v>
      </c>
      <c r="D8" s="27" t="s">
        <v>52</v>
      </c>
      <c r="E8" s="89"/>
      <c r="F8" s="26" t="s">
        <v>53</v>
      </c>
      <c r="G8" s="57">
        <v>5643</v>
      </c>
      <c r="H8" s="114">
        <v>1.0354</v>
      </c>
      <c r="I8" s="314" t="s">
        <v>54</v>
      </c>
      <c r="J8" s="93" t="s">
        <v>26</v>
      </c>
      <c r="K8" s="96" t="s">
        <v>45</v>
      </c>
      <c r="L8" s="93" t="s">
        <v>45</v>
      </c>
      <c r="M8" s="93" t="s">
        <v>45</v>
      </c>
      <c r="N8" s="93" t="s">
        <v>45</v>
      </c>
      <c r="O8" s="93">
        <v>1200</v>
      </c>
      <c r="P8" s="93">
        <v>144</v>
      </c>
      <c r="Q8" s="93">
        <v>1203</v>
      </c>
      <c r="R8" s="121">
        <v>1.0025</v>
      </c>
      <c r="S8" s="93">
        <v>613</v>
      </c>
      <c r="T8" s="93">
        <v>212</v>
      </c>
      <c r="U8" s="93">
        <v>697</v>
      </c>
      <c r="V8" s="326">
        <v>1.137</v>
      </c>
      <c r="W8" s="93">
        <v>613</v>
      </c>
      <c r="X8" s="93">
        <v>0</v>
      </c>
      <c r="Y8" s="93">
        <v>620</v>
      </c>
      <c r="Z8" s="121">
        <v>1.0114</v>
      </c>
      <c r="AA8" s="93">
        <v>1185</v>
      </c>
      <c r="AB8" s="93">
        <v>80</v>
      </c>
      <c r="AC8" s="93">
        <v>1060</v>
      </c>
      <c r="AD8" s="121">
        <v>0.8945</v>
      </c>
      <c r="AE8" s="93">
        <v>613</v>
      </c>
      <c r="AF8" s="93">
        <v>75</v>
      </c>
      <c r="AG8" s="93">
        <v>814</v>
      </c>
      <c r="AH8" s="121">
        <v>1.3279</v>
      </c>
      <c r="AI8" s="93">
        <v>613</v>
      </c>
      <c r="AJ8" s="93">
        <v>0</v>
      </c>
      <c r="AK8" s="93">
        <v>623</v>
      </c>
      <c r="AL8" s="121">
        <v>1.0163</v>
      </c>
      <c r="AM8" s="93">
        <v>613</v>
      </c>
      <c r="AN8" s="93">
        <v>79</v>
      </c>
      <c r="AO8" s="93">
        <v>626</v>
      </c>
      <c r="AP8" s="121">
        <v>1.0212</v>
      </c>
      <c r="AQ8" s="93" t="s">
        <v>45</v>
      </c>
      <c r="AR8" s="93" t="s">
        <v>45</v>
      </c>
      <c r="AS8" s="93" t="s">
        <v>45</v>
      </c>
      <c r="AT8" s="93" t="s">
        <v>45</v>
      </c>
      <c r="AU8" s="93" t="s">
        <v>45</v>
      </c>
      <c r="AV8" s="93" t="s">
        <v>45</v>
      </c>
      <c r="AW8" s="93" t="s">
        <v>45</v>
      </c>
      <c r="AX8" s="93" t="s">
        <v>45</v>
      </c>
      <c r="AY8" s="223"/>
    </row>
    <row r="9" ht="14.25" spans="1:51">
      <c r="A9" s="89"/>
      <c r="B9" s="195"/>
      <c r="C9" s="89"/>
      <c r="D9" s="27" t="s">
        <v>55</v>
      </c>
      <c r="E9" s="89"/>
      <c r="F9" s="26" t="s">
        <v>53</v>
      </c>
      <c r="G9" s="57">
        <v>2155</v>
      </c>
      <c r="H9" s="114">
        <v>0.9795</v>
      </c>
      <c r="I9" s="6"/>
      <c r="J9" s="89"/>
      <c r="K9" s="96" t="s">
        <v>45</v>
      </c>
      <c r="L9" s="93" t="s">
        <v>45</v>
      </c>
      <c r="M9" s="93" t="s">
        <v>45</v>
      </c>
      <c r="N9" s="93" t="s">
        <v>45</v>
      </c>
      <c r="O9" s="93">
        <v>475</v>
      </c>
      <c r="P9" s="93">
        <v>49</v>
      </c>
      <c r="Q9" s="93">
        <v>478</v>
      </c>
      <c r="R9" s="121">
        <v>1.0063</v>
      </c>
      <c r="S9" s="93">
        <v>275</v>
      </c>
      <c r="T9" s="93">
        <v>63</v>
      </c>
      <c r="U9" s="93">
        <v>305</v>
      </c>
      <c r="V9" s="121">
        <v>1.1091</v>
      </c>
      <c r="W9" s="93">
        <v>275</v>
      </c>
      <c r="X9" s="93">
        <v>0</v>
      </c>
      <c r="Y9" s="93">
        <v>278</v>
      </c>
      <c r="Z9" s="121">
        <v>1.0109</v>
      </c>
      <c r="AA9" s="93">
        <v>350</v>
      </c>
      <c r="AB9" s="93">
        <v>30</v>
      </c>
      <c r="AC9" s="93">
        <v>320</v>
      </c>
      <c r="AD9" s="121">
        <v>0.9143</v>
      </c>
      <c r="AE9" s="93">
        <v>275</v>
      </c>
      <c r="AF9" s="93">
        <v>25</v>
      </c>
      <c r="AG9" s="93">
        <v>210</v>
      </c>
      <c r="AH9" s="121">
        <v>0.7636</v>
      </c>
      <c r="AI9" s="93">
        <v>275</v>
      </c>
      <c r="AJ9" s="93">
        <v>4</v>
      </c>
      <c r="AK9" s="93">
        <v>280</v>
      </c>
      <c r="AL9" s="121">
        <v>1.0182</v>
      </c>
      <c r="AM9" s="93">
        <v>275</v>
      </c>
      <c r="AN9" s="93">
        <v>36</v>
      </c>
      <c r="AO9" s="93">
        <v>284</v>
      </c>
      <c r="AP9" s="121">
        <v>1.0327</v>
      </c>
      <c r="AQ9" s="93" t="s">
        <v>45</v>
      </c>
      <c r="AR9" s="93" t="s">
        <v>45</v>
      </c>
      <c r="AS9" s="93" t="s">
        <v>45</v>
      </c>
      <c r="AT9" s="93" t="s">
        <v>45</v>
      </c>
      <c r="AU9" s="93" t="s">
        <v>45</v>
      </c>
      <c r="AV9" s="93" t="s">
        <v>45</v>
      </c>
      <c r="AW9" s="93" t="s">
        <v>45</v>
      </c>
      <c r="AX9" s="93" t="s">
        <v>45</v>
      </c>
      <c r="AY9" s="223"/>
    </row>
    <row r="10" ht="28.5" spans="1:51">
      <c r="A10" s="26" t="s">
        <v>56</v>
      </c>
      <c r="B10" s="278">
        <v>4</v>
      </c>
      <c r="C10" s="27" t="s">
        <v>57</v>
      </c>
      <c r="D10" s="26" t="s">
        <v>58</v>
      </c>
      <c r="E10" s="27" t="s">
        <v>59</v>
      </c>
      <c r="F10" s="26" t="s">
        <v>25</v>
      </c>
      <c r="G10" s="59">
        <v>760</v>
      </c>
      <c r="H10" s="59" t="s">
        <v>60</v>
      </c>
      <c r="I10" s="100" t="s">
        <v>61</v>
      </c>
      <c r="J10" s="93" t="s">
        <v>26</v>
      </c>
      <c r="K10" s="96" t="s">
        <v>45</v>
      </c>
      <c r="L10" s="93" t="s">
        <v>45</v>
      </c>
      <c r="M10" s="93" t="s">
        <v>45</v>
      </c>
      <c r="N10" s="93" t="s">
        <v>45</v>
      </c>
      <c r="O10" s="93" t="s">
        <v>45</v>
      </c>
      <c r="P10" s="59">
        <v>760</v>
      </c>
      <c r="Q10" s="59">
        <v>760</v>
      </c>
      <c r="R10" s="59" t="s">
        <v>60</v>
      </c>
      <c r="S10" s="93" t="s">
        <v>45</v>
      </c>
      <c r="T10" s="59">
        <v>760</v>
      </c>
      <c r="U10" s="59">
        <v>760</v>
      </c>
      <c r="V10" s="59" t="s">
        <v>60</v>
      </c>
      <c r="W10" s="93" t="s">
        <v>45</v>
      </c>
      <c r="X10" s="59">
        <v>760</v>
      </c>
      <c r="Y10" s="59">
        <v>760</v>
      </c>
      <c r="Z10" s="59" t="s">
        <v>60</v>
      </c>
      <c r="AA10" s="93" t="s">
        <v>45</v>
      </c>
      <c r="AB10" s="59">
        <v>760</v>
      </c>
      <c r="AC10" s="59">
        <v>760</v>
      </c>
      <c r="AD10" s="59" t="s">
        <v>60</v>
      </c>
      <c r="AE10" s="93" t="s">
        <v>45</v>
      </c>
      <c r="AF10" s="59">
        <v>760</v>
      </c>
      <c r="AG10" s="59">
        <v>760</v>
      </c>
      <c r="AH10" s="59" t="s">
        <v>60</v>
      </c>
      <c r="AI10" s="93" t="s">
        <v>45</v>
      </c>
      <c r="AJ10" s="59">
        <v>760</v>
      </c>
      <c r="AK10" s="59">
        <v>760</v>
      </c>
      <c r="AL10" s="59" t="s">
        <v>60</v>
      </c>
      <c r="AM10" s="93" t="s">
        <v>45</v>
      </c>
      <c r="AN10" s="59">
        <v>760</v>
      </c>
      <c r="AO10" s="59">
        <v>760</v>
      </c>
      <c r="AP10" s="59" t="s">
        <v>60</v>
      </c>
      <c r="AQ10" s="93" t="s">
        <v>45</v>
      </c>
      <c r="AR10" s="93" t="s">
        <v>45</v>
      </c>
      <c r="AS10" s="93" t="s">
        <v>45</v>
      </c>
      <c r="AT10" s="93" t="s">
        <v>45</v>
      </c>
      <c r="AU10" s="93" t="s">
        <v>45</v>
      </c>
      <c r="AV10" s="93" t="s">
        <v>45</v>
      </c>
      <c r="AW10" s="93" t="s">
        <v>45</v>
      </c>
      <c r="AX10" s="93" t="s">
        <v>45</v>
      </c>
      <c r="AY10" s="223"/>
    </row>
    <row r="11" ht="28.5" spans="1:51">
      <c r="A11" s="89"/>
      <c r="B11" s="195"/>
      <c r="C11" s="89"/>
      <c r="D11" s="89"/>
      <c r="E11" s="27" t="s">
        <v>62</v>
      </c>
      <c r="F11" s="26" t="s">
        <v>25</v>
      </c>
      <c r="G11" s="59">
        <v>214409</v>
      </c>
      <c r="H11" s="59" t="s">
        <v>60</v>
      </c>
      <c r="I11" s="11"/>
      <c r="J11" s="89"/>
      <c r="K11" s="96" t="s">
        <v>45</v>
      </c>
      <c r="L11" s="93" t="s">
        <v>45</v>
      </c>
      <c r="M11" s="93" t="s">
        <v>45</v>
      </c>
      <c r="N11" s="93" t="s">
        <v>45</v>
      </c>
      <c r="O11" s="93" t="s">
        <v>45</v>
      </c>
      <c r="P11" s="59">
        <v>1347</v>
      </c>
      <c r="Q11" s="59">
        <v>10895</v>
      </c>
      <c r="R11" s="59" t="s">
        <v>60</v>
      </c>
      <c r="S11" s="93" t="s">
        <v>45</v>
      </c>
      <c r="T11" s="59">
        <v>3938</v>
      </c>
      <c r="U11" s="59">
        <v>32241</v>
      </c>
      <c r="V11" s="59" t="s">
        <v>60</v>
      </c>
      <c r="W11" s="93" t="s">
        <v>45</v>
      </c>
      <c r="X11" s="59">
        <v>1815</v>
      </c>
      <c r="Y11" s="59">
        <v>14548</v>
      </c>
      <c r="Z11" s="59" t="s">
        <v>60</v>
      </c>
      <c r="AA11" s="93" t="s">
        <v>45</v>
      </c>
      <c r="AB11" s="59">
        <v>9130</v>
      </c>
      <c r="AC11" s="59">
        <v>74229</v>
      </c>
      <c r="AD11" s="59" t="s">
        <v>60</v>
      </c>
      <c r="AE11" s="93" t="s">
        <v>45</v>
      </c>
      <c r="AF11" s="59">
        <v>5077</v>
      </c>
      <c r="AG11" s="59">
        <v>40781</v>
      </c>
      <c r="AH11" s="59" t="s">
        <v>60</v>
      </c>
      <c r="AI11" s="93" t="s">
        <v>45</v>
      </c>
      <c r="AJ11" s="59">
        <v>1949</v>
      </c>
      <c r="AK11" s="59">
        <v>15723</v>
      </c>
      <c r="AL11" s="59" t="s">
        <v>60</v>
      </c>
      <c r="AM11" s="93" t="s">
        <v>45</v>
      </c>
      <c r="AN11" s="59">
        <v>3238</v>
      </c>
      <c r="AO11" s="59">
        <v>25992</v>
      </c>
      <c r="AP11" s="59" t="s">
        <v>60</v>
      </c>
      <c r="AQ11" s="93" t="s">
        <v>45</v>
      </c>
      <c r="AR11" s="93" t="s">
        <v>45</v>
      </c>
      <c r="AS11" s="93" t="s">
        <v>45</v>
      </c>
      <c r="AT11" s="93" t="s">
        <v>45</v>
      </c>
      <c r="AU11" s="93" t="s">
        <v>45</v>
      </c>
      <c r="AV11" s="93" t="s">
        <v>45</v>
      </c>
      <c r="AW11" s="93" t="s">
        <v>45</v>
      </c>
      <c r="AX11" s="93" t="s">
        <v>45</v>
      </c>
      <c r="AY11" s="223"/>
    </row>
    <row r="12" ht="33" customHeight="true" spans="1:51">
      <c r="A12" s="89"/>
      <c r="B12" s="195"/>
      <c r="C12" s="89"/>
      <c r="D12" s="89"/>
      <c r="E12" s="27" t="s">
        <v>63</v>
      </c>
      <c r="F12" s="26" t="s">
        <v>25</v>
      </c>
      <c r="G12" s="59">
        <v>788</v>
      </c>
      <c r="H12" s="59" t="s">
        <v>60</v>
      </c>
      <c r="I12" s="11"/>
      <c r="J12" s="89"/>
      <c r="K12" s="96" t="s">
        <v>45</v>
      </c>
      <c r="L12" s="93" t="s">
        <v>45</v>
      </c>
      <c r="M12" s="93" t="s">
        <v>45</v>
      </c>
      <c r="N12" s="93" t="s">
        <v>45</v>
      </c>
      <c r="O12" s="93" t="s">
        <v>45</v>
      </c>
      <c r="P12" s="59">
        <v>788</v>
      </c>
      <c r="Q12" s="59">
        <v>788</v>
      </c>
      <c r="R12" s="59" t="s">
        <v>60</v>
      </c>
      <c r="S12" s="93" t="s">
        <v>45</v>
      </c>
      <c r="T12" s="59">
        <v>788</v>
      </c>
      <c r="U12" s="59">
        <v>788</v>
      </c>
      <c r="V12" s="59" t="s">
        <v>60</v>
      </c>
      <c r="W12" s="93" t="s">
        <v>45</v>
      </c>
      <c r="X12" s="59">
        <v>788</v>
      </c>
      <c r="Y12" s="59">
        <v>788</v>
      </c>
      <c r="Z12" s="59" t="s">
        <v>60</v>
      </c>
      <c r="AA12" s="93" t="s">
        <v>45</v>
      </c>
      <c r="AB12" s="59">
        <v>788</v>
      </c>
      <c r="AC12" s="59">
        <v>788</v>
      </c>
      <c r="AD12" s="59" t="s">
        <v>60</v>
      </c>
      <c r="AE12" s="93" t="s">
        <v>45</v>
      </c>
      <c r="AF12" s="59">
        <v>788</v>
      </c>
      <c r="AG12" s="59">
        <v>788</v>
      </c>
      <c r="AH12" s="59" t="s">
        <v>60</v>
      </c>
      <c r="AI12" s="93" t="s">
        <v>45</v>
      </c>
      <c r="AJ12" s="59">
        <v>788</v>
      </c>
      <c r="AK12" s="59">
        <v>788</v>
      </c>
      <c r="AL12" s="59" t="s">
        <v>60</v>
      </c>
      <c r="AM12" s="93" t="s">
        <v>45</v>
      </c>
      <c r="AN12" s="59">
        <v>788</v>
      </c>
      <c r="AO12" s="59">
        <v>788</v>
      </c>
      <c r="AP12" s="59" t="s">
        <v>60</v>
      </c>
      <c r="AQ12" s="93" t="s">
        <v>45</v>
      </c>
      <c r="AR12" s="93" t="s">
        <v>45</v>
      </c>
      <c r="AS12" s="93" t="s">
        <v>45</v>
      </c>
      <c r="AT12" s="93" t="s">
        <v>45</v>
      </c>
      <c r="AU12" s="93" t="s">
        <v>45</v>
      </c>
      <c r="AV12" s="93" t="s">
        <v>45</v>
      </c>
      <c r="AW12" s="93" t="s">
        <v>45</v>
      </c>
      <c r="AX12" s="93" t="s">
        <v>45</v>
      </c>
      <c r="AY12" s="223"/>
    </row>
    <row r="13" ht="28.5" spans="1:51">
      <c r="A13" s="89"/>
      <c r="B13" s="195"/>
      <c r="C13" s="89"/>
      <c r="D13" s="89"/>
      <c r="E13" s="27" t="s">
        <v>64</v>
      </c>
      <c r="F13" s="26" t="s">
        <v>25</v>
      </c>
      <c r="G13" s="59">
        <v>40799</v>
      </c>
      <c r="H13" s="59" t="s">
        <v>60</v>
      </c>
      <c r="I13" s="11"/>
      <c r="J13" s="89"/>
      <c r="K13" s="96" t="s">
        <v>45</v>
      </c>
      <c r="L13" s="93" t="s">
        <v>45</v>
      </c>
      <c r="M13" s="93" t="s">
        <v>45</v>
      </c>
      <c r="N13" s="93" t="s">
        <v>45</v>
      </c>
      <c r="O13" s="93" t="s">
        <v>45</v>
      </c>
      <c r="P13" s="59">
        <v>1461</v>
      </c>
      <c r="Q13" s="59">
        <v>12123</v>
      </c>
      <c r="R13" s="59" t="s">
        <v>60</v>
      </c>
      <c r="S13" s="93" t="s">
        <v>45</v>
      </c>
      <c r="T13" s="59">
        <v>749</v>
      </c>
      <c r="U13" s="59">
        <v>6362</v>
      </c>
      <c r="V13" s="59" t="s">
        <v>60</v>
      </c>
      <c r="W13" s="93" t="s">
        <v>45</v>
      </c>
      <c r="X13" s="59">
        <v>509</v>
      </c>
      <c r="Y13" s="59">
        <v>4142</v>
      </c>
      <c r="Z13" s="59" t="s">
        <v>60</v>
      </c>
      <c r="AA13" s="93" t="s">
        <v>45</v>
      </c>
      <c r="AB13" s="59">
        <v>942</v>
      </c>
      <c r="AC13" s="59">
        <v>7642</v>
      </c>
      <c r="AD13" s="59" t="s">
        <v>60</v>
      </c>
      <c r="AE13" s="93" t="s">
        <v>45</v>
      </c>
      <c r="AF13" s="59">
        <v>390</v>
      </c>
      <c r="AG13" s="59">
        <v>3214</v>
      </c>
      <c r="AH13" s="59" t="s">
        <v>60</v>
      </c>
      <c r="AI13" s="93" t="s">
        <v>45</v>
      </c>
      <c r="AJ13" s="59">
        <v>284</v>
      </c>
      <c r="AK13" s="59">
        <v>2290</v>
      </c>
      <c r="AL13" s="59" t="s">
        <v>60</v>
      </c>
      <c r="AM13" s="93" t="s">
        <v>45</v>
      </c>
      <c r="AN13" s="59">
        <v>613</v>
      </c>
      <c r="AO13" s="59">
        <v>5026</v>
      </c>
      <c r="AP13" s="59" t="s">
        <v>60</v>
      </c>
      <c r="AQ13" s="93" t="s">
        <v>45</v>
      </c>
      <c r="AR13" s="93" t="s">
        <v>45</v>
      </c>
      <c r="AS13" s="93" t="s">
        <v>45</v>
      </c>
      <c r="AT13" s="93" t="s">
        <v>45</v>
      </c>
      <c r="AU13" s="93" t="s">
        <v>45</v>
      </c>
      <c r="AV13" s="93" t="s">
        <v>45</v>
      </c>
      <c r="AW13" s="93" t="s">
        <v>45</v>
      </c>
      <c r="AX13" s="93" t="s">
        <v>45</v>
      </c>
      <c r="AY13" s="223"/>
    </row>
    <row r="14" ht="33" customHeight="true" spans="1:51">
      <c r="A14" s="89"/>
      <c r="B14" s="195"/>
      <c r="C14" s="89"/>
      <c r="D14" s="26" t="s">
        <v>65</v>
      </c>
      <c r="E14" s="27" t="s">
        <v>66</v>
      </c>
      <c r="F14" s="26" t="s">
        <v>25</v>
      </c>
      <c r="G14" s="59">
        <v>988</v>
      </c>
      <c r="H14" s="59" t="s">
        <v>60</v>
      </c>
      <c r="I14" s="11"/>
      <c r="J14" s="89"/>
      <c r="K14" s="96" t="s">
        <v>45</v>
      </c>
      <c r="L14" s="93" t="s">
        <v>45</v>
      </c>
      <c r="M14" s="93" t="s">
        <v>45</v>
      </c>
      <c r="N14" s="93" t="s">
        <v>45</v>
      </c>
      <c r="O14" s="93" t="s">
        <v>45</v>
      </c>
      <c r="P14" s="59">
        <v>988</v>
      </c>
      <c r="Q14" s="59">
        <v>988</v>
      </c>
      <c r="R14" s="59" t="s">
        <v>60</v>
      </c>
      <c r="S14" s="93" t="s">
        <v>45</v>
      </c>
      <c r="T14" s="59">
        <v>988</v>
      </c>
      <c r="U14" s="59">
        <v>988</v>
      </c>
      <c r="V14" s="59" t="s">
        <v>60</v>
      </c>
      <c r="W14" s="93" t="s">
        <v>45</v>
      </c>
      <c r="X14" s="59">
        <v>988</v>
      </c>
      <c r="Y14" s="59">
        <v>988</v>
      </c>
      <c r="Z14" s="59" t="s">
        <v>60</v>
      </c>
      <c r="AA14" s="93" t="s">
        <v>45</v>
      </c>
      <c r="AB14" s="59">
        <v>988</v>
      </c>
      <c r="AC14" s="59">
        <v>988</v>
      </c>
      <c r="AD14" s="59" t="s">
        <v>60</v>
      </c>
      <c r="AE14" s="93" t="s">
        <v>45</v>
      </c>
      <c r="AF14" s="59">
        <v>988</v>
      </c>
      <c r="AG14" s="59">
        <v>988</v>
      </c>
      <c r="AH14" s="59" t="s">
        <v>60</v>
      </c>
      <c r="AI14" s="93" t="s">
        <v>45</v>
      </c>
      <c r="AJ14" s="59">
        <v>988</v>
      </c>
      <c r="AK14" s="59">
        <v>988</v>
      </c>
      <c r="AL14" s="59" t="s">
        <v>60</v>
      </c>
      <c r="AM14" s="93" t="s">
        <v>45</v>
      </c>
      <c r="AN14" s="59">
        <v>988</v>
      </c>
      <c r="AO14" s="59">
        <v>988</v>
      </c>
      <c r="AP14" s="59" t="s">
        <v>60</v>
      </c>
      <c r="AQ14" s="93" t="s">
        <v>45</v>
      </c>
      <c r="AR14" s="93" t="s">
        <v>45</v>
      </c>
      <c r="AS14" s="93" t="s">
        <v>45</v>
      </c>
      <c r="AT14" s="93" t="s">
        <v>45</v>
      </c>
      <c r="AU14" s="93" t="s">
        <v>45</v>
      </c>
      <c r="AV14" s="93" t="s">
        <v>45</v>
      </c>
      <c r="AW14" s="93" t="s">
        <v>45</v>
      </c>
      <c r="AX14" s="93" t="s">
        <v>45</v>
      </c>
      <c r="AY14" s="223"/>
    </row>
    <row r="15" ht="28.5" spans="1:51">
      <c r="A15" s="89"/>
      <c r="B15" s="195"/>
      <c r="C15" s="89"/>
      <c r="D15" s="89"/>
      <c r="E15" s="27" t="s">
        <v>62</v>
      </c>
      <c r="F15" s="26" t="s">
        <v>25</v>
      </c>
      <c r="G15" s="59">
        <v>69082</v>
      </c>
      <c r="H15" s="59" t="s">
        <v>60</v>
      </c>
      <c r="I15" s="11"/>
      <c r="J15" s="89"/>
      <c r="K15" s="96" t="s">
        <v>45</v>
      </c>
      <c r="L15" s="93" t="s">
        <v>45</v>
      </c>
      <c r="M15" s="93" t="s">
        <v>45</v>
      </c>
      <c r="N15" s="93" t="s">
        <v>45</v>
      </c>
      <c r="O15" s="93" t="s">
        <v>45</v>
      </c>
      <c r="P15" s="59">
        <v>70</v>
      </c>
      <c r="Q15" s="59">
        <v>554</v>
      </c>
      <c r="R15" s="59" t="s">
        <v>60</v>
      </c>
      <c r="S15" s="93" t="s">
        <v>45</v>
      </c>
      <c r="T15" s="59">
        <v>1274</v>
      </c>
      <c r="U15" s="59">
        <v>10235</v>
      </c>
      <c r="V15" s="59" t="s">
        <v>60</v>
      </c>
      <c r="W15" s="93" t="s">
        <v>45</v>
      </c>
      <c r="X15" s="59">
        <v>293</v>
      </c>
      <c r="Y15" s="59">
        <v>2267</v>
      </c>
      <c r="Z15" s="59" t="s">
        <v>60</v>
      </c>
      <c r="AA15" s="93" t="s">
        <v>45</v>
      </c>
      <c r="AB15" s="59">
        <v>3831</v>
      </c>
      <c r="AC15" s="59">
        <v>29999</v>
      </c>
      <c r="AD15" s="59" t="s">
        <v>60</v>
      </c>
      <c r="AE15" s="93" t="s">
        <v>45</v>
      </c>
      <c r="AF15" s="59">
        <v>1841</v>
      </c>
      <c r="AG15" s="59">
        <v>14363</v>
      </c>
      <c r="AH15" s="59" t="s">
        <v>60</v>
      </c>
      <c r="AI15" s="93" t="s">
        <v>45</v>
      </c>
      <c r="AJ15" s="59">
        <v>596</v>
      </c>
      <c r="AK15" s="59">
        <v>4739</v>
      </c>
      <c r="AL15" s="59" t="s">
        <v>60</v>
      </c>
      <c r="AM15" s="93" t="s">
        <v>45</v>
      </c>
      <c r="AN15" s="59">
        <v>872</v>
      </c>
      <c r="AO15" s="59">
        <v>6925</v>
      </c>
      <c r="AP15" s="59" t="s">
        <v>60</v>
      </c>
      <c r="AQ15" s="93" t="s">
        <v>45</v>
      </c>
      <c r="AR15" s="93" t="s">
        <v>45</v>
      </c>
      <c r="AS15" s="93" t="s">
        <v>45</v>
      </c>
      <c r="AT15" s="93" t="s">
        <v>45</v>
      </c>
      <c r="AU15" s="93" t="s">
        <v>45</v>
      </c>
      <c r="AV15" s="93" t="s">
        <v>45</v>
      </c>
      <c r="AW15" s="93" t="s">
        <v>45</v>
      </c>
      <c r="AX15" s="93" t="s">
        <v>45</v>
      </c>
      <c r="AY15" s="223"/>
    </row>
    <row r="16" ht="33" customHeight="true" spans="1:51">
      <c r="A16" s="89"/>
      <c r="B16" s="195"/>
      <c r="C16" s="89"/>
      <c r="D16" s="89"/>
      <c r="E16" s="27" t="s">
        <v>63</v>
      </c>
      <c r="F16" s="26" t="s">
        <v>25</v>
      </c>
      <c r="G16" s="59">
        <v>1277</v>
      </c>
      <c r="H16" s="59" t="s">
        <v>60</v>
      </c>
      <c r="I16" s="11"/>
      <c r="J16" s="89"/>
      <c r="K16" s="96" t="s">
        <v>45</v>
      </c>
      <c r="L16" s="93" t="s">
        <v>45</v>
      </c>
      <c r="M16" s="93" t="s">
        <v>45</v>
      </c>
      <c r="N16" s="93" t="s">
        <v>45</v>
      </c>
      <c r="O16" s="93" t="s">
        <v>45</v>
      </c>
      <c r="P16" s="59">
        <v>1277</v>
      </c>
      <c r="Q16" s="59">
        <v>1277</v>
      </c>
      <c r="R16" s="59" t="s">
        <v>60</v>
      </c>
      <c r="S16" s="93" t="s">
        <v>45</v>
      </c>
      <c r="T16" s="59">
        <v>1277</v>
      </c>
      <c r="U16" s="59">
        <v>1277</v>
      </c>
      <c r="V16" s="59" t="s">
        <v>60</v>
      </c>
      <c r="W16" s="93" t="s">
        <v>45</v>
      </c>
      <c r="X16" s="59">
        <v>1277</v>
      </c>
      <c r="Y16" s="59">
        <v>1277</v>
      </c>
      <c r="Z16" s="59" t="s">
        <v>60</v>
      </c>
      <c r="AA16" s="93" t="s">
        <v>45</v>
      </c>
      <c r="AB16" s="59">
        <v>1277</v>
      </c>
      <c r="AC16" s="59">
        <v>1277</v>
      </c>
      <c r="AD16" s="59" t="s">
        <v>60</v>
      </c>
      <c r="AE16" s="93" t="s">
        <v>45</v>
      </c>
      <c r="AF16" s="59">
        <v>1277</v>
      </c>
      <c r="AG16" s="59">
        <v>1277</v>
      </c>
      <c r="AH16" s="59" t="s">
        <v>60</v>
      </c>
      <c r="AI16" s="93" t="s">
        <v>45</v>
      </c>
      <c r="AJ16" s="59">
        <v>1277</v>
      </c>
      <c r="AK16" s="59">
        <v>1277</v>
      </c>
      <c r="AL16" s="59" t="s">
        <v>60</v>
      </c>
      <c r="AM16" s="93" t="s">
        <v>45</v>
      </c>
      <c r="AN16" s="59">
        <v>1277</v>
      </c>
      <c r="AO16" s="59">
        <v>1277</v>
      </c>
      <c r="AP16" s="59" t="s">
        <v>60</v>
      </c>
      <c r="AQ16" s="93" t="s">
        <v>45</v>
      </c>
      <c r="AR16" s="93" t="s">
        <v>45</v>
      </c>
      <c r="AS16" s="93" t="s">
        <v>45</v>
      </c>
      <c r="AT16" s="93" t="s">
        <v>45</v>
      </c>
      <c r="AU16" s="93" t="s">
        <v>45</v>
      </c>
      <c r="AV16" s="93" t="s">
        <v>45</v>
      </c>
      <c r="AW16" s="93" t="s">
        <v>45</v>
      </c>
      <c r="AX16" s="93" t="s">
        <v>45</v>
      </c>
      <c r="AY16" s="223" t="s">
        <v>67</v>
      </c>
    </row>
    <row r="17" ht="28.5" spans="1:51">
      <c r="A17" s="89"/>
      <c r="B17" s="195"/>
      <c r="C17" s="89"/>
      <c r="D17" s="89"/>
      <c r="E17" s="27" t="s">
        <v>64</v>
      </c>
      <c r="F17" s="26" t="s">
        <v>25</v>
      </c>
      <c r="G17" s="59">
        <v>1851</v>
      </c>
      <c r="H17" s="59" t="s">
        <v>60</v>
      </c>
      <c r="I17" s="6"/>
      <c r="J17" s="89"/>
      <c r="K17" s="96" t="s">
        <v>45</v>
      </c>
      <c r="L17" s="93" t="s">
        <v>45</v>
      </c>
      <c r="M17" s="93" t="s">
        <v>45</v>
      </c>
      <c r="N17" s="93" t="s">
        <v>45</v>
      </c>
      <c r="O17" s="93" t="s">
        <v>45</v>
      </c>
      <c r="P17" s="59">
        <v>77</v>
      </c>
      <c r="Q17" s="59">
        <v>617</v>
      </c>
      <c r="R17" s="59" t="s">
        <v>60</v>
      </c>
      <c r="S17" s="93" t="s">
        <v>45</v>
      </c>
      <c r="T17" s="93">
        <v>0</v>
      </c>
      <c r="U17" s="93">
        <v>0</v>
      </c>
      <c r="V17" s="59" t="s">
        <v>60</v>
      </c>
      <c r="W17" s="93" t="s">
        <v>45</v>
      </c>
      <c r="X17" s="59">
        <v>11</v>
      </c>
      <c r="Y17" s="59">
        <v>82</v>
      </c>
      <c r="Z17" s="59" t="s">
        <v>60</v>
      </c>
      <c r="AA17" s="93" t="s">
        <v>45</v>
      </c>
      <c r="AB17" s="59">
        <v>47</v>
      </c>
      <c r="AC17" s="59">
        <v>348</v>
      </c>
      <c r="AD17" s="59" t="s">
        <v>60</v>
      </c>
      <c r="AE17" s="93" t="s">
        <v>45</v>
      </c>
      <c r="AF17" s="59">
        <v>49</v>
      </c>
      <c r="AG17" s="59">
        <v>401</v>
      </c>
      <c r="AH17" s="59" t="s">
        <v>60</v>
      </c>
      <c r="AI17" s="93" t="s">
        <v>45</v>
      </c>
      <c r="AJ17" s="59">
        <v>49</v>
      </c>
      <c r="AK17" s="59">
        <v>391</v>
      </c>
      <c r="AL17" s="59" t="s">
        <v>60</v>
      </c>
      <c r="AM17" s="93" t="s">
        <v>45</v>
      </c>
      <c r="AN17" s="93">
        <v>3</v>
      </c>
      <c r="AO17" s="93">
        <v>12</v>
      </c>
      <c r="AP17" s="59" t="s">
        <v>60</v>
      </c>
      <c r="AQ17" s="93" t="s">
        <v>45</v>
      </c>
      <c r="AR17" s="93" t="s">
        <v>45</v>
      </c>
      <c r="AS17" s="93" t="s">
        <v>45</v>
      </c>
      <c r="AT17" s="93" t="s">
        <v>45</v>
      </c>
      <c r="AU17" s="93" t="s">
        <v>45</v>
      </c>
      <c r="AV17" s="93" t="s">
        <v>45</v>
      </c>
      <c r="AW17" s="93" t="s">
        <v>45</v>
      </c>
      <c r="AX17" s="93" t="s">
        <v>45</v>
      </c>
      <c r="AY17" s="89"/>
    </row>
    <row r="18" ht="57" spans="1:51">
      <c r="A18" s="89"/>
      <c r="B18" s="242">
        <v>5</v>
      </c>
      <c r="C18" s="27" t="s">
        <v>68</v>
      </c>
      <c r="D18" s="27" t="s">
        <v>69</v>
      </c>
      <c r="E18" s="89"/>
      <c r="F18" s="26" t="s">
        <v>25</v>
      </c>
      <c r="G18" s="26">
        <v>40</v>
      </c>
      <c r="H18" s="243">
        <v>1</v>
      </c>
      <c r="I18" s="59" t="s">
        <v>70</v>
      </c>
      <c r="J18" s="59" t="s">
        <v>71</v>
      </c>
      <c r="K18" s="96" t="s">
        <v>45</v>
      </c>
      <c r="L18" s="96" t="s">
        <v>45</v>
      </c>
      <c r="M18" s="96" t="s">
        <v>45</v>
      </c>
      <c r="N18" s="96" t="s">
        <v>45</v>
      </c>
      <c r="O18" s="93">
        <v>1</v>
      </c>
      <c r="P18" s="93">
        <v>0</v>
      </c>
      <c r="Q18" s="93">
        <v>1</v>
      </c>
      <c r="R18" s="117">
        <v>1</v>
      </c>
      <c r="S18" s="93">
        <v>13</v>
      </c>
      <c r="T18" s="93">
        <v>3</v>
      </c>
      <c r="U18" s="93">
        <v>13</v>
      </c>
      <c r="V18" s="117">
        <v>1</v>
      </c>
      <c r="W18" s="93" t="s">
        <v>45</v>
      </c>
      <c r="X18" s="93" t="s">
        <v>45</v>
      </c>
      <c r="Y18" s="93" t="s">
        <v>45</v>
      </c>
      <c r="Z18" s="93" t="s">
        <v>45</v>
      </c>
      <c r="AA18" s="93">
        <v>12</v>
      </c>
      <c r="AB18" s="93">
        <v>1</v>
      </c>
      <c r="AC18" s="93">
        <v>12</v>
      </c>
      <c r="AD18" s="117">
        <v>1</v>
      </c>
      <c r="AE18" s="93">
        <v>10</v>
      </c>
      <c r="AF18" s="93">
        <v>2</v>
      </c>
      <c r="AG18" s="93">
        <v>10</v>
      </c>
      <c r="AH18" s="117">
        <v>1</v>
      </c>
      <c r="AI18" s="93" t="s">
        <v>45</v>
      </c>
      <c r="AJ18" s="93" t="s">
        <v>45</v>
      </c>
      <c r="AK18" s="93" t="s">
        <v>45</v>
      </c>
      <c r="AL18" s="93" t="s">
        <v>45</v>
      </c>
      <c r="AM18" s="93">
        <v>4</v>
      </c>
      <c r="AN18" s="93" t="s">
        <v>45</v>
      </c>
      <c r="AO18" s="93">
        <v>4</v>
      </c>
      <c r="AP18" s="117">
        <v>1</v>
      </c>
      <c r="AQ18" s="93" t="s">
        <v>45</v>
      </c>
      <c r="AR18" s="93" t="s">
        <v>45</v>
      </c>
      <c r="AS18" s="93" t="s">
        <v>45</v>
      </c>
      <c r="AT18" s="93" t="s">
        <v>45</v>
      </c>
      <c r="AU18" s="93" t="s">
        <v>45</v>
      </c>
      <c r="AV18" s="93" t="s">
        <v>45</v>
      </c>
      <c r="AW18" s="93" t="s">
        <v>45</v>
      </c>
      <c r="AX18" s="107" t="s">
        <v>45</v>
      </c>
      <c r="AY18" s="27"/>
    </row>
    <row r="19" ht="28.5" spans="1:51">
      <c r="A19" s="89"/>
      <c r="B19" s="197">
        <v>6</v>
      </c>
      <c r="C19" s="27" t="s">
        <v>29</v>
      </c>
      <c r="D19" s="27" t="s">
        <v>72</v>
      </c>
      <c r="E19" s="89"/>
      <c r="F19" s="26" t="s">
        <v>25</v>
      </c>
      <c r="G19" s="59">
        <v>20.15</v>
      </c>
      <c r="H19" s="68">
        <f>G19/26</f>
        <v>0.775</v>
      </c>
      <c r="I19" s="207"/>
      <c r="J19" s="95"/>
      <c r="K19" s="97" t="s">
        <v>45</v>
      </c>
      <c r="L19" s="95" t="s">
        <v>45</v>
      </c>
      <c r="M19" s="95" t="s">
        <v>45</v>
      </c>
      <c r="N19" s="95" t="s">
        <v>45</v>
      </c>
      <c r="O19" s="93">
        <v>2</v>
      </c>
      <c r="P19" s="93">
        <v>0.3</v>
      </c>
      <c r="Q19" s="93">
        <v>1.3</v>
      </c>
      <c r="R19" s="117">
        <v>0.65</v>
      </c>
      <c r="S19" s="93">
        <v>4</v>
      </c>
      <c r="T19" s="93">
        <v>0.55</v>
      </c>
      <c r="U19" s="93">
        <v>3.55</v>
      </c>
      <c r="V19" s="94">
        <v>0.8875</v>
      </c>
      <c r="W19" s="93">
        <v>3</v>
      </c>
      <c r="X19" s="93">
        <v>0.45</v>
      </c>
      <c r="Y19" s="93">
        <v>2.4</v>
      </c>
      <c r="Z19" s="117">
        <v>0.8</v>
      </c>
      <c r="AA19" s="93">
        <v>5</v>
      </c>
      <c r="AB19" s="93">
        <v>0.25</v>
      </c>
      <c r="AC19" s="93">
        <v>4</v>
      </c>
      <c r="AD19" s="117">
        <v>0.8</v>
      </c>
      <c r="AE19" s="93">
        <v>4</v>
      </c>
      <c r="AF19" s="93">
        <v>0</v>
      </c>
      <c r="AG19" s="93">
        <v>3</v>
      </c>
      <c r="AH19" s="117">
        <v>0.75</v>
      </c>
      <c r="AI19" s="93">
        <v>1</v>
      </c>
      <c r="AJ19" s="93">
        <v>0</v>
      </c>
      <c r="AK19" s="93">
        <v>1</v>
      </c>
      <c r="AL19" s="117">
        <v>1</v>
      </c>
      <c r="AM19" s="93">
        <v>7</v>
      </c>
      <c r="AN19" s="93">
        <v>0.7</v>
      </c>
      <c r="AO19" s="93">
        <v>4.9</v>
      </c>
      <c r="AP19" s="117">
        <v>0.7</v>
      </c>
      <c r="AQ19" s="93" t="s">
        <v>45</v>
      </c>
      <c r="AR19" s="93" t="s">
        <v>45</v>
      </c>
      <c r="AS19" s="93" t="s">
        <v>45</v>
      </c>
      <c r="AT19" s="93" t="s">
        <v>45</v>
      </c>
      <c r="AU19" s="93" t="s">
        <v>45</v>
      </c>
      <c r="AV19" s="93" t="s">
        <v>45</v>
      </c>
      <c r="AW19" s="93" t="s">
        <v>45</v>
      </c>
      <c r="AX19" s="93" t="s">
        <v>45</v>
      </c>
      <c r="AY19" s="223" t="s">
        <v>73</v>
      </c>
    </row>
    <row r="20" ht="62.25" customHeight="true" spans="1:51">
      <c r="A20" s="89"/>
      <c r="B20" s="242">
        <v>7</v>
      </c>
      <c r="C20" s="27" t="s">
        <v>74</v>
      </c>
      <c r="D20" s="27" t="s">
        <v>75</v>
      </c>
      <c r="E20" s="89"/>
      <c r="F20" s="26" t="s">
        <v>44</v>
      </c>
      <c r="G20" s="57">
        <v>3618</v>
      </c>
      <c r="H20" s="57" t="s">
        <v>60</v>
      </c>
      <c r="I20" s="202" t="s">
        <v>76</v>
      </c>
      <c r="J20" s="97" t="s">
        <v>26</v>
      </c>
      <c r="K20" s="97" t="s">
        <v>45</v>
      </c>
      <c r="L20" s="59">
        <v>82</v>
      </c>
      <c r="M20" s="59">
        <v>535</v>
      </c>
      <c r="N20" s="59" t="s">
        <v>60</v>
      </c>
      <c r="O20" s="95" t="s">
        <v>45</v>
      </c>
      <c r="P20" s="59">
        <v>101</v>
      </c>
      <c r="Q20" s="59">
        <v>811</v>
      </c>
      <c r="R20" s="59" t="s">
        <v>60</v>
      </c>
      <c r="S20" s="95" t="s">
        <v>45</v>
      </c>
      <c r="T20" s="59">
        <v>47</v>
      </c>
      <c r="U20" s="59">
        <v>413</v>
      </c>
      <c r="V20" s="59" t="s">
        <v>60</v>
      </c>
      <c r="W20" s="95" t="s">
        <v>45</v>
      </c>
      <c r="X20" s="59">
        <v>25</v>
      </c>
      <c r="Y20" s="59">
        <v>223</v>
      </c>
      <c r="Z20" s="59" t="s">
        <v>60</v>
      </c>
      <c r="AA20" s="95" t="s">
        <v>45</v>
      </c>
      <c r="AB20" s="59">
        <v>95</v>
      </c>
      <c r="AC20" s="59">
        <v>745</v>
      </c>
      <c r="AD20" s="59" t="s">
        <v>60</v>
      </c>
      <c r="AE20" s="95" t="s">
        <v>45</v>
      </c>
      <c r="AF20" s="59">
        <v>45</v>
      </c>
      <c r="AG20" s="59">
        <v>344</v>
      </c>
      <c r="AH20" s="59" t="s">
        <v>60</v>
      </c>
      <c r="AI20" s="95" t="s">
        <v>45</v>
      </c>
      <c r="AJ20" s="59">
        <v>34</v>
      </c>
      <c r="AK20" s="59">
        <v>211</v>
      </c>
      <c r="AL20" s="59" t="s">
        <v>60</v>
      </c>
      <c r="AM20" s="95" t="s">
        <v>45</v>
      </c>
      <c r="AN20" s="59">
        <v>48</v>
      </c>
      <c r="AO20" s="59">
        <v>336</v>
      </c>
      <c r="AP20" s="59" t="s">
        <v>60</v>
      </c>
      <c r="AQ20" s="95" t="s">
        <v>45</v>
      </c>
      <c r="AR20" s="95" t="s">
        <v>45</v>
      </c>
      <c r="AS20" s="95" t="s">
        <v>45</v>
      </c>
      <c r="AT20" s="95" t="s">
        <v>45</v>
      </c>
      <c r="AU20" s="95" t="s">
        <v>45</v>
      </c>
      <c r="AV20" s="95" t="s">
        <v>45</v>
      </c>
      <c r="AW20" s="95" t="s">
        <v>45</v>
      </c>
      <c r="AX20" s="95" t="s">
        <v>45</v>
      </c>
      <c r="AY20" s="223"/>
    </row>
    <row r="21" ht="28.5" spans="1:51">
      <c r="A21" s="89"/>
      <c r="B21" s="242">
        <v>8</v>
      </c>
      <c r="C21" s="27" t="s">
        <v>77</v>
      </c>
      <c r="D21" s="27" t="s">
        <v>78</v>
      </c>
      <c r="E21" s="89"/>
      <c r="F21" s="26" t="s">
        <v>79</v>
      </c>
      <c r="G21" s="57" t="s">
        <v>45</v>
      </c>
      <c r="H21" s="59" t="s">
        <v>60</v>
      </c>
      <c r="I21" s="315"/>
      <c r="J21" s="180"/>
      <c r="K21" s="175" t="s">
        <v>80</v>
      </c>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223" t="s">
        <v>81</v>
      </c>
    </row>
    <row r="22" ht="24" customHeight="true" spans="1:51">
      <c r="A22" s="60" t="s">
        <v>31</v>
      </c>
      <c r="B22" s="242">
        <v>9</v>
      </c>
      <c r="C22" s="27" t="s">
        <v>82</v>
      </c>
      <c r="D22" s="27" t="s">
        <v>83</v>
      </c>
      <c r="E22" s="89"/>
      <c r="F22" s="26" t="s">
        <v>84</v>
      </c>
      <c r="G22" s="57">
        <v>155</v>
      </c>
      <c r="H22" s="68">
        <v>1.5346</v>
      </c>
      <c r="I22" s="100" t="s">
        <v>85</v>
      </c>
      <c r="J22" s="59" t="s">
        <v>26</v>
      </c>
      <c r="K22" s="96">
        <v>23</v>
      </c>
      <c r="L22" s="93">
        <v>5</v>
      </c>
      <c r="M22" s="93">
        <v>31</v>
      </c>
      <c r="N22" s="94">
        <v>1.3478</v>
      </c>
      <c r="O22" s="93">
        <v>13</v>
      </c>
      <c r="P22" s="93">
        <v>4</v>
      </c>
      <c r="Q22" s="93">
        <v>28</v>
      </c>
      <c r="R22" s="94">
        <v>2.1538</v>
      </c>
      <c r="S22" s="93">
        <v>4</v>
      </c>
      <c r="T22" s="93">
        <v>3</v>
      </c>
      <c r="U22" s="93">
        <v>4</v>
      </c>
      <c r="V22" s="117">
        <v>1</v>
      </c>
      <c r="W22" s="93">
        <v>4</v>
      </c>
      <c r="X22" s="93">
        <v>0</v>
      </c>
      <c r="Y22" s="93">
        <v>5</v>
      </c>
      <c r="Z22" s="117">
        <v>1.2</v>
      </c>
      <c r="AA22" s="93">
        <v>13</v>
      </c>
      <c r="AB22" s="93">
        <v>2</v>
      </c>
      <c r="AC22" s="93">
        <v>28</v>
      </c>
      <c r="AD22" s="94">
        <v>2.1538</v>
      </c>
      <c r="AE22" s="93">
        <v>33</v>
      </c>
      <c r="AF22" s="93">
        <v>13</v>
      </c>
      <c r="AG22" s="93">
        <v>33</v>
      </c>
      <c r="AH22" s="117">
        <v>1</v>
      </c>
      <c r="AI22" s="93">
        <v>6</v>
      </c>
      <c r="AJ22" s="93">
        <v>3</v>
      </c>
      <c r="AK22" s="93">
        <v>17</v>
      </c>
      <c r="AL22" s="117">
        <v>2.83</v>
      </c>
      <c r="AM22" s="93">
        <v>5</v>
      </c>
      <c r="AN22" s="93">
        <v>2</v>
      </c>
      <c r="AO22" s="93">
        <v>9</v>
      </c>
      <c r="AP22" s="117">
        <v>1.8</v>
      </c>
      <c r="AQ22" s="93" t="s">
        <v>45</v>
      </c>
      <c r="AR22" s="93" t="s">
        <v>45</v>
      </c>
      <c r="AS22" s="93" t="s">
        <v>45</v>
      </c>
      <c r="AT22" s="93" t="s">
        <v>45</v>
      </c>
      <c r="AU22" s="93" t="s">
        <v>45</v>
      </c>
      <c r="AV22" s="93" t="s">
        <v>45</v>
      </c>
      <c r="AW22" s="93" t="s">
        <v>45</v>
      </c>
      <c r="AX22" s="93" t="s">
        <v>45</v>
      </c>
      <c r="AY22" s="223" t="s">
        <v>86</v>
      </c>
    </row>
    <row r="23" ht="25.5" customHeight="true" spans="1:51">
      <c r="A23" s="89"/>
      <c r="B23" s="195"/>
      <c r="C23" s="89"/>
      <c r="D23" s="27" t="s">
        <v>87</v>
      </c>
      <c r="E23" s="89"/>
      <c r="F23" s="26" t="s">
        <v>84</v>
      </c>
      <c r="G23" s="57">
        <v>42</v>
      </c>
      <c r="H23" s="68">
        <v>1.4483</v>
      </c>
      <c r="I23" s="11"/>
      <c r="J23" s="89"/>
      <c r="K23" s="96">
        <v>8</v>
      </c>
      <c r="L23" s="93">
        <v>8</v>
      </c>
      <c r="M23" s="93">
        <v>8</v>
      </c>
      <c r="N23" s="117">
        <v>1</v>
      </c>
      <c r="O23" s="93">
        <v>6</v>
      </c>
      <c r="P23" s="93">
        <v>6</v>
      </c>
      <c r="Q23" s="93">
        <v>7</v>
      </c>
      <c r="R23" s="94">
        <v>1.1667</v>
      </c>
      <c r="S23" s="93">
        <v>1</v>
      </c>
      <c r="T23" s="93">
        <v>1</v>
      </c>
      <c r="U23" s="93">
        <v>1</v>
      </c>
      <c r="V23" s="117">
        <v>1</v>
      </c>
      <c r="W23" s="93" t="s">
        <v>45</v>
      </c>
      <c r="X23" s="93" t="s">
        <v>45</v>
      </c>
      <c r="Y23" s="93" t="s">
        <v>45</v>
      </c>
      <c r="Z23" s="93" t="s">
        <v>45</v>
      </c>
      <c r="AA23" s="93">
        <v>5</v>
      </c>
      <c r="AB23" s="93">
        <v>2</v>
      </c>
      <c r="AC23" s="93">
        <v>6</v>
      </c>
      <c r="AD23" s="117">
        <v>1.2</v>
      </c>
      <c r="AE23" s="93">
        <v>5</v>
      </c>
      <c r="AF23" s="93">
        <v>14</v>
      </c>
      <c r="AG23" s="93">
        <v>14</v>
      </c>
      <c r="AH23" s="117">
        <v>2.8</v>
      </c>
      <c r="AI23" s="93">
        <v>3</v>
      </c>
      <c r="AJ23" s="93">
        <v>4</v>
      </c>
      <c r="AK23" s="93">
        <v>4</v>
      </c>
      <c r="AL23" s="94">
        <v>1.3333</v>
      </c>
      <c r="AM23" s="93">
        <v>1</v>
      </c>
      <c r="AN23" s="93">
        <v>2</v>
      </c>
      <c r="AO23" s="93">
        <v>2</v>
      </c>
      <c r="AP23" s="117">
        <v>2</v>
      </c>
      <c r="AQ23" s="93" t="s">
        <v>45</v>
      </c>
      <c r="AR23" s="93" t="s">
        <v>45</v>
      </c>
      <c r="AS23" s="93" t="s">
        <v>45</v>
      </c>
      <c r="AT23" s="93" t="s">
        <v>45</v>
      </c>
      <c r="AU23" s="93" t="s">
        <v>45</v>
      </c>
      <c r="AV23" s="93" t="s">
        <v>45</v>
      </c>
      <c r="AW23" s="93" t="s">
        <v>45</v>
      </c>
      <c r="AX23" s="93" t="s">
        <v>45</v>
      </c>
      <c r="AY23" s="89"/>
    </row>
    <row r="24" ht="49.5" customHeight="true" spans="1:51">
      <c r="A24" s="89"/>
      <c r="B24" s="195"/>
      <c r="C24" s="89"/>
      <c r="D24" s="27" t="s">
        <v>88</v>
      </c>
      <c r="E24" s="89"/>
      <c r="F24" s="26" t="s">
        <v>84</v>
      </c>
      <c r="G24" s="57">
        <v>64</v>
      </c>
      <c r="H24" s="68">
        <v>1.2075</v>
      </c>
      <c r="I24" s="6"/>
      <c r="J24" s="89"/>
      <c r="K24" s="294">
        <v>13</v>
      </c>
      <c r="L24" s="93">
        <v>2</v>
      </c>
      <c r="M24" s="93">
        <v>11</v>
      </c>
      <c r="N24" s="94">
        <v>0.8461</v>
      </c>
      <c r="O24" s="93">
        <v>10</v>
      </c>
      <c r="P24" s="93">
        <v>3</v>
      </c>
      <c r="Q24" s="93">
        <v>11</v>
      </c>
      <c r="R24" s="117">
        <v>1.1</v>
      </c>
      <c r="S24" s="93">
        <v>4</v>
      </c>
      <c r="T24" s="93">
        <v>1</v>
      </c>
      <c r="U24" s="93">
        <v>5</v>
      </c>
      <c r="V24" s="117">
        <v>1.25</v>
      </c>
      <c r="W24" s="93">
        <v>3</v>
      </c>
      <c r="X24" s="93">
        <v>0</v>
      </c>
      <c r="Y24" s="93">
        <v>3</v>
      </c>
      <c r="Z24" s="117">
        <v>1</v>
      </c>
      <c r="AA24" s="93">
        <v>10</v>
      </c>
      <c r="AB24" s="93">
        <v>1</v>
      </c>
      <c r="AC24" s="93">
        <v>10</v>
      </c>
      <c r="AD24" s="117">
        <v>1</v>
      </c>
      <c r="AE24" s="93">
        <v>5</v>
      </c>
      <c r="AF24" s="93">
        <v>4</v>
      </c>
      <c r="AG24" s="93">
        <v>6</v>
      </c>
      <c r="AH24" s="117">
        <v>1.2</v>
      </c>
      <c r="AI24" s="93">
        <v>2</v>
      </c>
      <c r="AJ24" s="93">
        <v>4</v>
      </c>
      <c r="AK24" s="93">
        <v>9</v>
      </c>
      <c r="AL24" s="117">
        <v>4.5</v>
      </c>
      <c r="AM24" s="93">
        <v>6</v>
      </c>
      <c r="AN24" s="93">
        <v>1</v>
      </c>
      <c r="AO24" s="93">
        <v>9</v>
      </c>
      <c r="AP24" s="117">
        <v>1.5</v>
      </c>
      <c r="AQ24" s="93" t="s">
        <v>45</v>
      </c>
      <c r="AR24" s="93" t="s">
        <v>45</v>
      </c>
      <c r="AS24" s="93" t="s">
        <v>45</v>
      </c>
      <c r="AT24" s="93" t="s">
        <v>45</v>
      </c>
      <c r="AU24" s="93" t="s">
        <v>45</v>
      </c>
      <c r="AV24" s="93" t="s">
        <v>45</v>
      </c>
      <c r="AW24" s="93" t="s">
        <v>45</v>
      </c>
      <c r="AX24" s="93" t="s">
        <v>45</v>
      </c>
      <c r="AY24" s="89"/>
    </row>
    <row r="25" ht="50.25" customHeight="true" spans="1:51">
      <c r="A25" s="89"/>
      <c r="B25" s="242">
        <v>10</v>
      </c>
      <c r="C25" s="26" t="s">
        <v>89</v>
      </c>
      <c r="D25" s="27" t="s">
        <v>90</v>
      </c>
      <c r="E25" s="89"/>
      <c r="F25" s="200" t="s">
        <v>91</v>
      </c>
      <c r="G25" s="26">
        <v>336</v>
      </c>
      <c r="H25" s="53">
        <v>1.1957</v>
      </c>
      <c r="I25" s="247" t="s">
        <v>92</v>
      </c>
      <c r="J25" s="95" t="s">
        <v>26</v>
      </c>
      <c r="K25" s="97" t="s">
        <v>45</v>
      </c>
      <c r="L25" s="97" t="s">
        <v>45</v>
      </c>
      <c r="M25" s="95" t="s">
        <v>45</v>
      </c>
      <c r="N25" s="95" t="s">
        <v>45</v>
      </c>
      <c r="O25" s="119">
        <v>63</v>
      </c>
      <c r="P25" s="119">
        <v>3</v>
      </c>
      <c r="Q25" s="119">
        <v>76</v>
      </c>
      <c r="R25" s="120">
        <v>1.2063</v>
      </c>
      <c r="S25" s="119">
        <v>23</v>
      </c>
      <c r="T25" s="119">
        <v>0</v>
      </c>
      <c r="U25" s="119">
        <v>23</v>
      </c>
      <c r="V25" s="153">
        <v>1</v>
      </c>
      <c r="W25" s="119">
        <v>15</v>
      </c>
      <c r="X25" s="119">
        <v>2</v>
      </c>
      <c r="Y25" s="119">
        <v>18</v>
      </c>
      <c r="Z25" s="153">
        <v>1.2</v>
      </c>
      <c r="AA25" s="119">
        <v>75</v>
      </c>
      <c r="AB25" s="119">
        <v>10</v>
      </c>
      <c r="AC25" s="119">
        <v>95</v>
      </c>
      <c r="AD25" s="120">
        <v>1.2667</v>
      </c>
      <c r="AE25" s="119">
        <v>61</v>
      </c>
      <c r="AF25" s="119">
        <v>5</v>
      </c>
      <c r="AG25" s="119">
        <v>67</v>
      </c>
      <c r="AH25" s="120">
        <v>1.0984</v>
      </c>
      <c r="AI25" s="119">
        <v>15</v>
      </c>
      <c r="AJ25" s="119">
        <v>0</v>
      </c>
      <c r="AK25" s="119">
        <v>16</v>
      </c>
      <c r="AL25" s="120">
        <v>1.0667</v>
      </c>
      <c r="AM25" s="119">
        <v>29</v>
      </c>
      <c r="AN25" s="119">
        <v>1</v>
      </c>
      <c r="AO25" s="119">
        <v>41</v>
      </c>
      <c r="AP25" s="120">
        <v>1.4138</v>
      </c>
      <c r="AQ25" s="93" t="s">
        <v>45</v>
      </c>
      <c r="AR25" s="93" t="s">
        <v>45</v>
      </c>
      <c r="AS25" s="93" t="s">
        <v>45</v>
      </c>
      <c r="AT25" s="93" t="s">
        <v>45</v>
      </c>
      <c r="AU25" s="93" t="s">
        <v>45</v>
      </c>
      <c r="AV25" s="93" t="s">
        <v>45</v>
      </c>
      <c r="AW25" s="93" t="s">
        <v>45</v>
      </c>
      <c r="AX25" s="93" t="s">
        <v>45</v>
      </c>
      <c r="AY25" s="223"/>
    </row>
    <row r="26" ht="33" customHeight="true" spans="1:51">
      <c r="A26" s="89"/>
      <c r="B26" s="195"/>
      <c r="C26" s="89"/>
      <c r="D26" s="27" t="s">
        <v>93</v>
      </c>
      <c r="E26" s="89"/>
      <c r="F26" s="200" t="s">
        <v>91</v>
      </c>
      <c r="G26" s="26">
        <v>76</v>
      </c>
      <c r="H26" s="53">
        <v>4.2222</v>
      </c>
      <c r="I26" s="11"/>
      <c r="J26" s="89"/>
      <c r="K26" s="97" t="s">
        <v>45</v>
      </c>
      <c r="L26" s="97" t="s">
        <v>45</v>
      </c>
      <c r="M26" s="95" t="s">
        <v>45</v>
      </c>
      <c r="N26" s="95" t="s">
        <v>45</v>
      </c>
      <c r="O26" s="119">
        <v>3</v>
      </c>
      <c r="P26" s="119">
        <v>0</v>
      </c>
      <c r="Q26" s="119">
        <v>10</v>
      </c>
      <c r="R26" s="120">
        <v>3.3333</v>
      </c>
      <c r="S26" s="119">
        <v>2</v>
      </c>
      <c r="T26" s="119">
        <v>0</v>
      </c>
      <c r="U26" s="119">
        <v>5</v>
      </c>
      <c r="V26" s="153">
        <v>2.5</v>
      </c>
      <c r="W26" s="119">
        <v>1</v>
      </c>
      <c r="X26" s="119">
        <v>0</v>
      </c>
      <c r="Y26" s="119">
        <v>2</v>
      </c>
      <c r="Z26" s="153">
        <v>2</v>
      </c>
      <c r="AA26" s="119">
        <v>6</v>
      </c>
      <c r="AB26" s="119">
        <v>0</v>
      </c>
      <c r="AC26" s="119">
        <v>19</v>
      </c>
      <c r="AD26" s="120">
        <v>3.1667</v>
      </c>
      <c r="AE26" s="119">
        <v>3</v>
      </c>
      <c r="AF26" s="119">
        <v>0</v>
      </c>
      <c r="AG26" s="119">
        <v>24</v>
      </c>
      <c r="AH26" s="153">
        <v>8</v>
      </c>
      <c r="AI26" s="119">
        <v>1</v>
      </c>
      <c r="AJ26" s="119">
        <v>1</v>
      </c>
      <c r="AK26" s="119">
        <v>6</v>
      </c>
      <c r="AL26" s="153">
        <v>6</v>
      </c>
      <c r="AM26" s="119">
        <v>2</v>
      </c>
      <c r="AN26" s="119">
        <v>0</v>
      </c>
      <c r="AO26" s="119">
        <v>10</v>
      </c>
      <c r="AP26" s="153">
        <v>5</v>
      </c>
      <c r="AQ26" s="93" t="s">
        <v>45</v>
      </c>
      <c r="AR26" s="93" t="s">
        <v>45</v>
      </c>
      <c r="AS26" s="93" t="s">
        <v>45</v>
      </c>
      <c r="AT26" s="93" t="s">
        <v>45</v>
      </c>
      <c r="AU26" s="93" t="s">
        <v>45</v>
      </c>
      <c r="AV26" s="93" t="s">
        <v>45</v>
      </c>
      <c r="AW26" s="93" t="s">
        <v>45</v>
      </c>
      <c r="AX26" s="93" t="s">
        <v>45</v>
      </c>
      <c r="AY26" s="223"/>
    </row>
    <row r="27" ht="33" customHeight="true" spans="1:51">
      <c r="A27" s="89"/>
      <c r="B27" s="195"/>
      <c r="C27" s="89"/>
      <c r="D27" s="27" t="s">
        <v>94</v>
      </c>
      <c r="E27" s="89"/>
      <c r="F27" s="200" t="s">
        <v>91</v>
      </c>
      <c r="G27" s="26">
        <v>33</v>
      </c>
      <c r="H27" s="243">
        <v>2.2</v>
      </c>
      <c r="I27" s="11"/>
      <c r="J27" s="89"/>
      <c r="K27" s="97" t="s">
        <v>45</v>
      </c>
      <c r="L27" s="97" t="s">
        <v>45</v>
      </c>
      <c r="M27" s="95" t="s">
        <v>45</v>
      </c>
      <c r="N27" s="95" t="s">
        <v>45</v>
      </c>
      <c r="O27" s="119">
        <v>2</v>
      </c>
      <c r="P27" s="119">
        <v>0</v>
      </c>
      <c r="Q27" s="119">
        <v>5</v>
      </c>
      <c r="R27" s="153">
        <v>2.5</v>
      </c>
      <c r="S27" s="119">
        <v>2</v>
      </c>
      <c r="T27" s="119">
        <v>0</v>
      </c>
      <c r="U27" s="119">
        <v>3</v>
      </c>
      <c r="V27" s="153">
        <v>1.5</v>
      </c>
      <c r="W27" s="119">
        <v>1</v>
      </c>
      <c r="X27" s="119">
        <v>0</v>
      </c>
      <c r="Y27" s="119">
        <v>2</v>
      </c>
      <c r="Z27" s="153">
        <v>2</v>
      </c>
      <c r="AA27" s="119">
        <v>4</v>
      </c>
      <c r="AB27" s="119">
        <v>0</v>
      </c>
      <c r="AC27" s="119">
        <v>11</v>
      </c>
      <c r="AD27" s="153">
        <v>2.75</v>
      </c>
      <c r="AE27" s="119">
        <v>3</v>
      </c>
      <c r="AF27" s="119">
        <v>0</v>
      </c>
      <c r="AG27" s="119">
        <v>7</v>
      </c>
      <c r="AH27" s="120">
        <v>2.3333</v>
      </c>
      <c r="AI27" s="119">
        <v>1</v>
      </c>
      <c r="AJ27" s="119">
        <v>0</v>
      </c>
      <c r="AK27" s="119">
        <v>1</v>
      </c>
      <c r="AL27" s="153">
        <v>1</v>
      </c>
      <c r="AM27" s="119">
        <v>2</v>
      </c>
      <c r="AN27" s="119">
        <v>0</v>
      </c>
      <c r="AO27" s="119">
        <v>4</v>
      </c>
      <c r="AP27" s="153">
        <v>2</v>
      </c>
      <c r="AQ27" s="93" t="s">
        <v>45</v>
      </c>
      <c r="AR27" s="93" t="s">
        <v>45</v>
      </c>
      <c r="AS27" s="93" t="s">
        <v>45</v>
      </c>
      <c r="AT27" s="93" t="s">
        <v>45</v>
      </c>
      <c r="AU27" s="93" t="s">
        <v>45</v>
      </c>
      <c r="AV27" s="93" t="s">
        <v>45</v>
      </c>
      <c r="AW27" s="93" t="s">
        <v>45</v>
      </c>
      <c r="AX27" s="93" t="s">
        <v>45</v>
      </c>
      <c r="AY27" s="223"/>
    </row>
    <row r="28" ht="50.25" customHeight="true" spans="1:51">
      <c r="A28" s="89"/>
      <c r="B28" s="195"/>
      <c r="C28" s="89"/>
      <c r="D28" s="27" t="s">
        <v>95</v>
      </c>
      <c r="E28" s="89"/>
      <c r="F28" s="200" t="s">
        <v>91</v>
      </c>
      <c r="G28" s="26">
        <v>1120</v>
      </c>
      <c r="H28" s="53">
        <v>1.1313</v>
      </c>
      <c r="I28" s="11"/>
      <c r="J28" s="89"/>
      <c r="K28" s="97" t="s">
        <v>45</v>
      </c>
      <c r="L28" s="97" t="s">
        <v>45</v>
      </c>
      <c r="M28" s="95" t="s">
        <v>45</v>
      </c>
      <c r="N28" s="95" t="s">
        <v>45</v>
      </c>
      <c r="O28" s="119">
        <v>48</v>
      </c>
      <c r="P28" s="119">
        <v>13</v>
      </c>
      <c r="Q28" s="119">
        <v>52</v>
      </c>
      <c r="R28" s="120">
        <v>1.0833</v>
      </c>
      <c r="S28" s="119">
        <v>130</v>
      </c>
      <c r="T28" s="119">
        <v>28</v>
      </c>
      <c r="U28" s="119">
        <v>113</v>
      </c>
      <c r="V28" s="120">
        <v>0.8692</v>
      </c>
      <c r="W28" s="119">
        <v>55</v>
      </c>
      <c r="X28" s="119">
        <v>0</v>
      </c>
      <c r="Y28" s="119">
        <v>100</v>
      </c>
      <c r="Z28" s="120">
        <v>1.8182</v>
      </c>
      <c r="AA28" s="119">
        <v>230</v>
      </c>
      <c r="AB28" s="119">
        <v>34</v>
      </c>
      <c r="AC28" s="119">
        <v>276</v>
      </c>
      <c r="AD28" s="153">
        <v>1.2</v>
      </c>
      <c r="AE28" s="119">
        <v>152</v>
      </c>
      <c r="AF28" s="119">
        <v>11</v>
      </c>
      <c r="AG28" s="119">
        <v>153</v>
      </c>
      <c r="AH28" s="120">
        <v>1.0066</v>
      </c>
      <c r="AI28" s="119">
        <v>75</v>
      </c>
      <c r="AJ28" s="119">
        <v>10</v>
      </c>
      <c r="AK28" s="119">
        <v>117</v>
      </c>
      <c r="AL28" s="153">
        <v>1.56</v>
      </c>
      <c r="AM28" s="119">
        <v>300</v>
      </c>
      <c r="AN28" s="119">
        <v>0</v>
      </c>
      <c r="AO28" s="119">
        <v>309</v>
      </c>
      <c r="AP28" s="153">
        <v>1.03</v>
      </c>
      <c r="AQ28" s="93" t="s">
        <v>45</v>
      </c>
      <c r="AR28" s="93" t="s">
        <v>45</v>
      </c>
      <c r="AS28" s="93" t="s">
        <v>45</v>
      </c>
      <c r="AT28" s="93" t="s">
        <v>45</v>
      </c>
      <c r="AU28" s="93" t="s">
        <v>45</v>
      </c>
      <c r="AV28" s="93" t="s">
        <v>45</v>
      </c>
      <c r="AW28" s="93" t="s">
        <v>45</v>
      </c>
      <c r="AX28" s="93" t="s">
        <v>45</v>
      </c>
      <c r="AY28" s="223"/>
    </row>
    <row r="29" ht="33" customHeight="true" spans="1:51">
      <c r="A29" s="89"/>
      <c r="B29" s="195"/>
      <c r="C29" s="89"/>
      <c r="D29" s="27" t="s">
        <v>96</v>
      </c>
      <c r="E29" s="89"/>
      <c r="F29" s="200" t="s">
        <v>91</v>
      </c>
      <c r="G29" s="26">
        <v>2477</v>
      </c>
      <c r="H29" s="53">
        <v>1.1389</v>
      </c>
      <c r="I29" s="6"/>
      <c r="J29" s="89"/>
      <c r="K29" s="97" t="s">
        <v>45</v>
      </c>
      <c r="L29" s="97" t="s">
        <v>45</v>
      </c>
      <c r="M29" s="95" t="s">
        <v>45</v>
      </c>
      <c r="N29" s="95" t="s">
        <v>45</v>
      </c>
      <c r="O29" s="119">
        <v>290</v>
      </c>
      <c r="P29" s="119">
        <v>0</v>
      </c>
      <c r="Q29" s="119">
        <v>302</v>
      </c>
      <c r="R29" s="120">
        <v>1.0414</v>
      </c>
      <c r="S29" s="119">
        <v>237</v>
      </c>
      <c r="T29" s="119">
        <v>0</v>
      </c>
      <c r="U29" s="119">
        <v>239</v>
      </c>
      <c r="V29" s="120">
        <v>1.0084</v>
      </c>
      <c r="W29" s="119">
        <v>148</v>
      </c>
      <c r="X29" s="119">
        <v>0</v>
      </c>
      <c r="Y29" s="119">
        <v>151</v>
      </c>
      <c r="Z29" s="120">
        <v>1.0203</v>
      </c>
      <c r="AA29" s="119">
        <v>613</v>
      </c>
      <c r="AB29" s="119">
        <v>0</v>
      </c>
      <c r="AC29" s="119">
        <v>831</v>
      </c>
      <c r="AD29" s="120">
        <v>1.3556</v>
      </c>
      <c r="AE29" s="119">
        <v>412</v>
      </c>
      <c r="AF29" s="119">
        <v>24</v>
      </c>
      <c r="AG29" s="119">
        <v>461</v>
      </c>
      <c r="AH29" s="120">
        <v>1.1189</v>
      </c>
      <c r="AI29" s="119">
        <v>184</v>
      </c>
      <c r="AJ29" s="119">
        <v>0</v>
      </c>
      <c r="AK29" s="119">
        <v>184</v>
      </c>
      <c r="AL29" s="153">
        <v>1</v>
      </c>
      <c r="AM29" s="119">
        <v>291</v>
      </c>
      <c r="AN29" s="119">
        <v>0</v>
      </c>
      <c r="AO29" s="119">
        <v>309</v>
      </c>
      <c r="AP29" s="120">
        <v>1.0619</v>
      </c>
      <c r="AQ29" s="93" t="s">
        <v>45</v>
      </c>
      <c r="AR29" s="93" t="s">
        <v>45</v>
      </c>
      <c r="AS29" s="93" t="s">
        <v>45</v>
      </c>
      <c r="AT29" s="93" t="s">
        <v>45</v>
      </c>
      <c r="AU29" s="93" t="s">
        <v>45</v>
      </c>
      <c r="AV29" s="93" t="s">
        <v>45</v>
      </c>
      <c r="AW29" s="93" t="s">
        <v>45</v>
      </c>
      <c r="AX29" s="93" t="s">
        <v>45</v>
      </c>
      <c r="AY29" s="223"/>
    </row>
    <row r="30" ht="33" customHeight="true" spans="1:51">
      <c r="A30" s="89"/>
      <c r="B30" s="242">
        <v>11</v>
      </c>
      <c r="C30" s="27" t="s">
        <v>97</v>
      </c>
      <c r="D30" s="27" t="s">
        <v>98</v>
      </c>
      <c r="E30" s="89"/>
      <c r="F30" s="26" t="s">
        <v>91</v>
      </c>
      <c r="G30" s="26">
        <v>325</v>
      </c>
      <c r="H30" s="53">
        <v>1</v>
      </c>
      <c r="I30" s="247" t="s">
        <v>99</v>
      </c>
      <c r="J30" s="95" t="s">
        <v>26</v>
      </c>
      <c r="K30" s="97" t="s">
        <v>45</v>
      </c>
      <c r="L30" s="97" t="s">
        <v>45</v>
      </c>
      <c r="M30" s="95" t="s">
        <v>45</v>
      </c>
      <c r="N30" s="95" t="s">
        <v>45</v>
      </c>
      <c r="O30" s="119">
        <v>30</v>
      </c>
      <c r="P30" s="119">
        <v>0</v>
      </c>
      <c r="Q30" s="119">
        <v>30</v>
      </c>
      <c r="R30" s="153">
        <v>1</v>
      </c>
      <c r="S30" s="119">
        <v>40</v>
      </c>
      <c r="T30" s="119">
        <v>0</v>
      </c>
      <c r="U30" s="119">
        <v>40</v>
      </c>
      <c r="V30" s="153">
        <v>1</v>
      </c>
      <c r="W30" s="119">
        <v>25</v>
      </c>
      <c r="X30" s="119">
        <v>0</v>
      </c>
      <c r="Y30" s="119">
        <v>25</v>
      </c>
      <c r="Z30" s="153">
        <v>1</v>
      </c>
      <c r="AA30" s="119">
        <v>100</v>
      </c>
      <c r="AB30" s="119">
        <v>0</v>
      </c>
      <c r="AC30" s="119">
        <v>100</v>
      </c>
      <c r="AD30" s="153">
        <v>1</v>
      </c>
      <c r="AE30" s="119">
        <v>60</v>
      </c>
      <c r="AF30" s="119">
        <v>0</v>
      </c>
      <c r="AG30" s="119">
        <v>60</v>
      </c>
      <c r="AH30" s="153">
        <v>1</v>
      </c>
      <c r="AI30" s="119">
        <v>30</v>
      </c>
      <c r="AJ30" s="119">
        <v>0</v>
      </c>
      <c r="AK30" s="119">
        <v>30</v>
      </c>
      <c r="AL30" s="153">
        <v>1</v>
      </c>
      <c r="AM30" s="119">
        <v>40</v>
      </c>
      <c r="AN30" s="119">
        <v>0</v>
      </c>
      <c r="AO30" s="119">
        <v>40</v>
      </c>
      <c r="AP30" s="153">
        <v>1</v>
      </c>
      <c r="AQ30" s="93" t="s">
        <v>45</v>
      </c>
      <c r="AR30" s="93" t="s">
        <v>45</v>
      </c>
      <c r="AS30" s="93" t="s">
        <v>45</v>
      </c>
      <c r="AT30" s="93" t="s">
        <v>45</v>
      </c>
      <c r="AU30" s="93" t="s">
        <v>45</v>
      </c>
      <c r="AV30" s="93" t="s">
        <v>45</v>
      </c>
      <c r="AW30" s="93" t="s">
        <v>45</v>
      </c>
      <c r="AX30" s="93" t="s">
        <v>45</v>
      </c>
      <c r="AY30" s="223"/>
    </row>
    <row r="31" ht="49.5" customHeight="true" spans="1:51">
      <c r="A31" s="89"/>
      <c r="B31" s="195"/>
      <c r="C31" s="89"/>
      <c r="D31" s="27" t="s">
        <v>100</v>
      </c>
      <c r="E31" s="89"/>
      <c r="F31" s="26" t="s">
        <v>91</v>
      </c>
      <c r="G31" s="26">
        <v>339</v>
      </c>
      <c r="H31" s="53">
        <v>1.3191</v>
      </c>
      <c r="I31" s="6"/>
      <c r="J31" s="89"/>
      <c r="K31" s="97" t="s">
        <v>45</v>
      </c>
      <c r="L31" s="97" t="s">
        <v>45</v>
      </c>
      <c r="M31" s="95" t="s">
        <v>45</v>
      </c>
      <c r="N31" s="95" t="s">
        <v>45</v>
      </c>
      <c r="O31" s="119">
        <v>32</v>
      </c>
      <c r="P31" s="119">
        <v>0</v>
      </c>
      <c r="Q31" s="119">
        <v>34</v>
      </c>
      <c r="R31" s="120">
        <v>1.0625</v>
      </c>
      <c r="S31" s="119">
        <v>70</v>
      </c>
      <c r="T31" s="119">
        <v>0</v>
      </c>
      <c r="U31" s="119">
        <v>75</v>
      </c>
      <c r="V31" s="120">
        <v>1.0714</v>
      </c>
      <c r="W31" s="119">
        <v>13</v>
      </c>
      <c r="X31" s="119">
        <v>8</v>
      </c>
      <c r="Y31" s="119">
        <v>21</v>
      </c>
      <c r="Z31" s="120">
        <v>1.6154</v>
      </c>
      <c r="AA31" s="119">
        <v>29</v>
      </c>
      <c r="AB31" s="119">
        <v>0</v>
      </c>
      <c r="AC31" s="119">
        <v>59</v>
      </c>
      <c r="AD31" s="120">
        <v>2.0345</v>
      </c>
      <c r="AE31" s="119">
        <v>40</v>
      </c>
      <c r="AF31" s="119">
        <v>0</v>
      </c>
      <c r="AG31" s="119">
        <v>60</v>
      </c>
      <c r="AH31" s="153">
        <v>1.5</v>
      </c>
      <c r="AI31" s="119">
        <v>11</v>
      </c>
      <c r="AJ31" s="119">
        <v>0</v>
      </c>
      <c r="AK31" s="119">
        <v>11</v>
      </c>
      <c r="AL31" s="153">
        <v>1</v>
      </c>
      <c r="AM31" s="119">
        <v>62</v>
      </c>
      <c r="AN31" s="119">
        <v>0</v>
      </c>
      <c r="AO31" s="119">
        <v>79</v>
      </c>
      <c r="AP31" s="120">
        <v>1.2742</v>
      </c>
      <c r="AQ31" s="93" t="s">
        <v>45</v>
      </c>
      <c r="AR31" s="93" t="s">
        <v>45</v>
      </c>
      <c r="AS31" s="93" t="s">
        <v>45</v>
      </c>
      <c r="AT31" s="93" t="s">
        <v>45</v>
      </c>
      <c r="AU31" s="93" t="s">
        <v>45</v>
      </c>
      <c r="AV31" s="93" t="s">
        <v>45</v>
      </c>
      <c r="AW31" s="93" t="s">
        <v>45</v>
      </c>
      <c r="AX31" s="93" t="s">
        <v>45</v>
      </c>
      <c r="AY31" s="223"/>
    </row>
    <row r="32" ht="40.5" spans="1:51">
      <c r="A32" s="89"/>
      <c r="B32" s="242">
        <v>12</v>
      </c>
      <c r="C32" s="27" t="s">
        <v>101</v>
      </c>
      <c r="D32" s="27" t="s">
        <v>102</v>
      </c>
      <c r="E32" s="89"/>
      <c r="F32" s="26" t="s">
        <v>91</v>
      </c>
      <c r="G32" s="26">
        <v>167</v>
      </c>
      <c r="H32" s="53">
        <v>1.0438</v>
      </c>
      <c r="I32" s="208" t="s">
        <v>103</v>
      </c>
      <c r="J32" s="95" t="s">
        <v>26</v>
      </c>
      <c r="K32" s="97" t="s">
        <v>45</v>
      </c>
      <c r="L32" s="97" t="s">
        <v>45</v>
      </c>
      <c r="M32" s="95" t="s">
        <v>45</v>
      </c>
      <c r="N32" s="95" t="s">
        <v>45</v>
      </c>
      <c r="O32" s="119">
        <v>30</v>
      </c>
      <c r="P32" s="119">
        <v>0</v>
      </c>
      <c r="Q32" s="119">
        <v>30</v>
      </c>
      <c r="R32" s="153">
        <v>1</v>
      </c>
      <c r="S32" s="119">
        <v>10</v>
      </c>
      <c r="T32" s="119">
        <v>0</v>
      </c>
      <c r="U32" s="119">
        <v>11</v>
      </c>
      <c r="V32" s="153">
        <v>1.1</v>
      </c>
      <c r="W32" s="119">
        <v>22</v>
      </c>
      <c r="X32" s="119">
        <v>1</v>
      </c>
      <c r="Y32" s="119">
        <v>28</v>
      </c>
      <c r="Z32" s="120">
        <v>1.2727</v>
      </c>
      <c r="AA32" s="119">
        <v>40</v>
      </c>
      <c r="AB32" s="119">
        <v>0</v>
      </c>
      <c r="AC32" s="119">
        <v>40</v>
      </c>
      <c r="AD32" s="153">
        <v>1</v>
      </c>
      <c r="AE32" s="119">
        <v>16</v>
      </c>
      <c r="AF32" s="119">
        <v>0</v>
      </c>
      <c r="AG32" s="119">
        <v>16</v>
      </c>
      <c r="AH32" s="153">
        <v>1</v>
      </c>
      <c r="AI32" s="119">
        <v>15</v>
      </c>
      <c r="AJ32" s="119">
        <v>2</v>
      </c>
      <c r="AK32" s="119">
        <v>15</v>
      </c>
      <c r="AL32" s="153">
        <v>1</v>
      </c>
      <c r="AM32" s="119">
        <v>27</v>
      </c>
      <c r="AN32" s="119">
        <v>0</v>
      </c>
      <c r="AO32" s="119">
        <v>27</v>
      </c>
      <c r="AP32" s="153">
        <v>1</v>
      </c>
      <c r="AQ32" s="93" t="s">
        <v>45</v>
      </c>
      <c r="AR32" s="93" t="s">
        <v>45</v>
      </c>
      <c r="AS32" s="93" t="s">
        <v>45</v>
      </c>
      <c r="AT32" s="93" t="s">
        <v>45</v>
      </c>
      <c r="AU32" s="93" t="s">
        <v>45</v>
      </c>
      <c r="AV32" s="93" t="s">
        <v>45</v>
      </c>
      <c r="AW32" s="93" t="s">
        <v>45</v>
      </c>
      <c r="AX32" s="93" t="s">
        <v>45</v>
      </c>
      <c r="AY32" s="223"/>
    </row>
    <row r="33" ht="33" customHeight="true" spans="1:51">
      <c r="A33" s="89"/>
      <c r="B33" s="242">
        <v>13</v>
      </c>
      <c r="C33" s="27" t="s">
        <v>104</v>
      </c>
      <c r="D33" s="27" t="s">
        <v>105</v>
      </c>
      <c r="E33" s="89"/>
      <c r="F33" s="26" t="s">
        <v>25</v>
      </c>
      <c r="G33" s="26">
        <v>897</v>
      </c>
      <c r="H33" s="53">
        <v>0.9989</v>
      </c>
      <c r="I33" s="91"/>
      <c r="J33" s="115"/>
      <c r="K33" s="97" t="s">
        <v>45</v>
      </c>
      <c r="L33" s="97" t="s">
        <v>45</v>
      </c>
      <c r="M33" s="95" t="s">
        <v>45</v>
      </c>
      <c r="N33" s="95" t="s">
        <v>45</v>
      </c>
      <c r="O33" s="136">
        <v>109</v>
      </c>
      <c r="P33" s="26">
        <v>88</v>
      </c>
      <c r="Q33" s="119">
        <v>108</v>
      </c>
      <c r="R33" s="217">
        <v>0.9908</v>
      </c>
      <c r="S33" s="136">
        <v>150</v>
      </c>
      <c r="T33" s="26">
        <v>64</v>
      </c>
      <c r="U33" s="119">
        <v>150</v>
      </c>
      <c r="V33" s="256">
        <v>1</v>
      </c>
      <c r="W33" s="136">
        <v>80</v>
      </c>
      <c r="X33" s="93" t="s">
        <v>45</v>
      </c>
      <c r="Y33" s="107">
        <v>80</v>
      </c>
      <c r="Z33" s="209">
        <v>1</v>
      </c>
      <c r="AA33" s="136">
        <v>260</v>
      </c>
      <c r="AB33" s="26" t="s">
        <v>45</v>
      </c>
      <c r="AC33" s="107">
        <v>260</v>
      </c>
      <c r="AD33" s="209">
        <v>1</v>
      </c>
      <c r="AE33" s="136">
        <v>160</v>
      </c>
      <c r="AF33" s="26">
        <v>130</v>
      </c>
      <c r="AG33" s="119">
        <v>160</v>
      </c>
      <c r="AH33" s="256">
        <v>1</v>
      </c>
      <c r="AI33" s="136">
        <v>39</v>
      </c>
      <c r="AJ33" s="93" t="s">
        <v>45</v>
      </c>
      <c r="AK33" s="107">
        <v>39</v>
      </c>
      <c r="AL33" s="256">
        <v>1</v>
      </c>
      <c r="AM33" s="136">
        <v>100</v>
      </c>
      <c r="AN33" s="93" t="s">
        <v>45</v>
      </c>
      <c r="AO33" s="26">
        <v>100</v>
      </c>
      <c r="AP33" s="256">
        <v>1</v>
      </c>
      <c r="AQ33" s="59" t="s">
        <v>45</v>
      </c>
      <c r="AR33" s="59" t="s">
        <v>45</v>
      </c>
      <c r="AS33" s="59" t="s">
        <v>45</v>
      </c>
      <c r="AT33" s="59" t="s">
        <v>45</v>
      </c>
      <c r="AU33" s="59" t="s">
        <v>45</v>
      </c>
      <c r="AV33" s="59" t="s">
        <v>45</v>
      </c>
      <c r="AW33" s="59" t="s">
        <v>45</v>
      </c>
      <c r="AX33" s="59" t="s">
        <v>45</v>
      </c>
      <c r="AY33" s="223"/>
    </row>
    <row r="34" ht="14.25" spans="1:51">
      <c r="A34" s="89"/>
      <c r="B34" s="195"/>
      <c r="C34" s="89"/>
      <c r="D34" s="27" t="s">
        <v>106</v>
      </c>
      <c r="E34" s="89"/>
      <c r="F34" s="26" t="s">
        <v>25</v>
      </c>
      <c r="G34" s="26">
        <v>1</v>
      </c>
      <c r="H34" s="53">
        <v>0.3333</v>
      </c>
      <c r="I34" s="6"/>
      <c r="J34" s="89"/>
      <c r="K34" s="212" t="s">
        <v>45</v>
      </c>
      <c r="L34" s="212" t="s">
        <v>45</v>
      </c>
      <c r="M34" s="94" t="s">
        <v>45</v>
      </c>
      <c r="N34" s="94" t="s">
        <v>45</v>
      </c>
      <c r="O34" s="93" t="s">
        <v>45</v>
      </c>
      <c r="P34" s="93" t="s">
        <v>45</v>
      </c>
      <c r="Q34" s="93" t="s">
        <v>45</v>
      </c>
      <c r="R34" s="93" t="s">
        <v>45</v>
      </c>
      <c r="S34" s="93" t="s">
        <v>45</v>
      </c>
      <c r="T34" s="93" t="s">
        <v>45</v>
      </c>
      <c r="U34" s="93" t="s">
        <v>45</v>
      </c>
      <c r="V34" s="93" t="s">
        <v>45</v>
      </c>
      <c r="W34" s="59">
        <v>1</v>
      </c>
      <c r="X34" s="93" t="s">
        <v>45</v>
      </c>
      <c r="Y34" s="59">
        <v>1</v>
      </c>
      <c r="Z34" s="117">
        <v>1</v>
      </c>
      <c r="AA34" s="59">
        <v>1</v>
      </c>
      <c r="AB34" s="59">
        <v>0.05</v>
      </c>
      <c r="AC34" s="59">
        <v>0.8</v>
      </c>
      <c r="AD34" s="117">
        <v>0.8</v>
      </c>
      <c r="AE34" s="59">
        <v>1</v>
      </c>
      <c r="AF34" s="59">
        <v>0.1</v>
      </c>
      <c r="AG34" s="59">
        <v>0.9</v>
      </c>
      <c r="AH34" s="117">
        <v>0.9</v>
      </c>
      <c r="AI34" s="93" t="s">
        <v>45</v>
      </c>
      <c r="AJ34" s="93" t="s">
        <v>45</v>
      </c>
      <c r="AK34" s="93" t="s">
        <v>45</v>
      </c>
      <c r="AL34" s="93" t="s">
        <v>45</v>
      </c>
      <c r="AM34" s="93" t="s">
        <v>45</v>
      </c>
      <c r="AN34" s="93" t="s">
        <v>45</v>
      </c>
      <c r="AO34" s="93" t="s">
        <v>45</v>
      </c>
      <c r="AP34" s="93" t="s">
        <v>45</v>
      </c>
      <c r="AQ34" s="93" t="s">
        <v>45</v>
      </c>
      <c r="AR34" s="93" t="s">
        <v>45</v>
      </c>
      <c r="AS34" s="93" t="s">
        <v>45</v>
      </c>
      <c r="AT34" s="93" t="s">
        <v>45</v>
      </c>
      <c r="AU34" s="93" t="s">
        <v>45</v>
      </c>
      <c r="AV34" s="93" t="s">
        <v>45</v>
      </c>
      <c r="AW34" s="93" t="s">
        <v>45</v>
      </c>
      <c r="AX34" s="93" t="s">
        <v>45</v>
      </c>
      <c r="AY34" s="223" t="s">
        <v>73</v>
      </c>
    </row>
    <row r="35" ht="28.5" spans="1:51">
      <c r="A35" s="89"/>
      <c r="B35" s="242">
        <v>14</v>
      </c>
      <c r="C35" s="27" t="s">
        <v>107</v>
      </c>
      <c r="D35" s="27" t="s">
        <v>108</v>
      </c>
      <c r="E35" s="89"/>
      <c r="F35" s="26" t="s">
        <v>25</v>
      </c>
      <c r="G35" s="308" t="s">
        <v>45</v>
      </c>
      <c r="H35" s="59" t="s">
        <v>60</v>
      </c>
      <c r="I35" s="150"/>
      <c r="J35" s="150"/>
      <c r="K35" s="175" t="s">
        <v>109</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110</v>
      </c>
    </row>
    <row r="36" ht="33" customHeight="true" spans="1:51">
      <c r="A36" s="89"/>
      <c r="B36" s="242">
        <v>15</v>
      </c>
      <c r="C36" s="27" t="s">
        <v>111</v>
      </c>
      <c r="D36" s="27" t="s">
        <v>112</v>
      </c>
      <c r="E36" s="27" t="s">
        <v>113</v>
      </c>
      <c r="F36" s="26" t="s">
        <v>25</v>
      </c>
      <c r="G36" s="59">
        <v>86</v>
      </c>
      <c r="H36" s="57" t="s">
        <v>60</v>
      </c>
      <c r="I36" s="79"/>
      <c r="J36" s="93"/>
      <c r="K36" s="96">
        <v>86</v>
      </c>
      <c r="L36" s="95" t="s">
        <v>45</v>
      </c>
      <c r="M36" s="95" t="s">
        <v>45</v>
      </c>
      <c r="N36" s="95" t="s">
        <v>45</v>
      </c>
      <c r="O36" s="59">
        <v>86</v>
      </c>
      <c r="P36" s="59">
        <v>86</v>
      </c>
      <c r="Q36" s="94" t="s">
        <v>45</v>
      </c>
      <c r="R36" s="150" t="s">
        <v>60</v>
      </c>
      <c r="S36" s="59">
        <v>86</v>
      </c>
      <c r="T36" s="59">
        <v>86</v>
      </c>
      <c r="U36" s="94" t="s">
        <v>45</v>
      </c>
      <c r="V36" s="150" t="s">
        <v>60</v>
      </c>
      <c r="W36" s="59">
        <v>86</v>
      </c>
      <c r="X36" s="59">
        <v>86</v>
      </c>
      <c r="Y36" s="94" t="s">
        <v>45</v>
      </c>
      <c r="Z36" s="150" t="s">
        <v>60</v>
      </c>
      <c r="AA36" s="59">
        <v>86</v>
      </c>
      <c r="AB36" s="59">
        <v>86</v>
      </c>
      <c r="AC36" s="94" t="s">
        <v>45</v>
      </c>
      <c r="AD36" s="150" t="s">
        <v>60</v>
      </c>
      <c r="AE36" s="59">
        <v>86</v>
      </c>
      <c r="AF36" s="59">
        <v>86</v>
      </c>
      <c r="AG36" s="94" t="s">
        <v>45</v>
      </c>
      <c r="AH36" s="150" t="s">
        <v>60</v>
      </c>
      <c r="AI36" s="59">
        <v>86</v>
      </c>
      <c r="AJ36" s="59">
        <v>86</v>
      </c>
      <c r="AK36" s="94" t="s">
        <v>45</v>
      </c>
      <c r="AL36" s="150" t="s">
        <v>60</v>
      </c>
      <c r="AM36" s="59">
        <v>86</v>
      </c>
      <c r="AN36" s="59">
        <v>86</v>
      </c>
      <c r="AO36" s="94" t="s">
        <v>45</v>
      </c>
      <c r="AP36" s="150" t="s">
        <v>60</v>
      </c>
      <c r="AQ36" s="93" t="s">
        <v>45</v>
      </c>
      <c r="AR36" s="95" t="s">
        <v>45</v>
      </c>
      <c r="AS36" s="95" t="s">
        <v>45</v>
      </c>
      <c r="AT36" s="95" t="s">
        <v>45</v>
      </c>
      <c r="AU36" s="93" t="s">
        <v>45</v>
      </c>
      <c r="AV36" s="95" t="s">
        <v>45</v>
      </c>
      <c r="AW36" s="95" t="s">
        <v>45</v>
      </c>
      <c r="AX36" s="95" t="s">
        <v>45</v>
      </c>
      <c r="AY36" s="223"/>
    </row>
    <row r="37" ht="33" customHeight="true" spans="1:51">
      <c r="A37" s="89"/>
      <c r="B37" s="195"/>
      <c r="C37" s="89"/>
      <c r="D37" s="89"/>
      <c r="E37" s="27" t="s">
        <v>114</v>
      </c>
      <c r="F37" s="26" t="s">
        <v>25</v>
      </c>
      <c r="G37" s="59">
        <v>17983</v>
      </c>
      <c r="H37" s="57" t="s">
        <v>60</v>
      </c>
      <c r="I37" s="11"/>
      <c r="J37" s="89"/>
      <c r="K37" s="212" t="s">
        <v>45</v>
      </c>
      <c r="L37" s="95" t="s">
        <v>45</v>
      </c>
      <c r="M37" s="95" t="s">
        <v>45</v>
      </c>
      <c r="N37" s="95" t="s">
        <v>45</v>
      </c>
      <c r="O37" s="59" t="s">
        <v>45</v>
      </c>
      <c r="P37" s="111">
        <v>1296</v>
      </c>
      <c r="Q37" s="94" t="s">
        <v>45</v>
      </c>
      <c r="R37" s="150" t="s">
        <v>60</v>
      </c>
      <c r="S37" s="59" t="s">
        <v>45</v>
      </c>
      <c r="T37" s="111">
        <v>2073</v>
      </c>
      <c r="U37" s="94" t="s">
        <v>45</v>
      </c>
      <c r="V37" s="150" t="s">
        <v>60</v>
      </c>
      <c r="W37" s="59" t="s">
        <v>45</v>
      </c>
      <c r="X37" s="111">
        <v>1093</v>
      </c>
      <c r="Y37" s="94" t="s">
        <v>45</v>
      </c>
      <c r="Z37" s="150" t="s">
        <v>60</v>
      </c>
      <c r="AA37" s="59" t="s">
        <v>45</v>
      </c>
      <c r="AB37" s="111">
        <v>6003</v>
      </c>
      <c r="AC37" s="94" t="s">
        <v>45</v>
      </c>
      <c r="AD37" s="150" t="s">
        <v>60</v>
      </c>
      <c r="AE37" s="59" t="s">
        <v>45</v>
      </c>
      <c r="AF37" s="111">
        <v>2863</v>
      </c>
      <c r="AG37" s="94" t="s">
        <v>45</v>
      </c>
      <c r="AH37" s="150" t="s">
        <v>60</v>
      </c>
      <c r="AI37" s="59" t="s">
        <v>45</v>
      </c>
      <c r="AJ37" s="111">
        <v>1202</v>
      </c>
      <c r="AK37" s="94" t="s">
        <v>45</v>
      </c>
      <c r="AL37" s="150" t="s">
        <v>60</v>
      </c>
      <c r="AM37" s="59" t="s">
        <v>45</v>
      </c>
      <c r="AN37" s="111">
        <v>3453</v>
      </c>
      <c r="AO37" s="94" t="s">
        <v>45</v>
      </c>
      <c r="AP37" s="150" t="s">
        <v>60</v>
      </c>
      <c r="AQ37" s="93" t="s">
        <v>45</v>
      </c>
      <c r="AR37" s="95" t="s">
        <v>45</v>
      </c>
      <c r="AS37" s="95" t="s">
        <v>45</v>
      </c>
      <c r="AT37" s="95" t="s">
        <v>45</v>
      </c>
      <c r="AU37" s="93" t="s">
        <v>45</v>
      </c>
      <c r="AV37" s="95" t="s">
        <v>45</v>
      </c>
      <c r="AW37" s="95" t="s">
        <v>45</v>
      </c>
      <c r="AX37" s="95" t="s">
        <v>45</v>
      </c>
      <c r="AY37" s="223"/>
    </row>
    <row r="38" ht="33" customHeight="true" spans="1:51">
      <c r="A38" s="89"/>
      <c r="B38" s="195"/>
      <c r="C38" s="89"/>
      <c r="D38" s="89"/>
      <c r="E38" s="27" t="s">
        <v>115</v>
      </c>
      <c r="F38" s="26" t="s">
        <v>25</v>
      </c>
      <c r="G38" s="59">
        <v>86</v>
      </c>
      <c r="H38" s="57" t="s">
        <v>60</v>
      </c>
      <c r="I38" s="11"/>
      <c r="J38" s="89"/>
      <c r="K38" s="96">
        <v>86</v>
      </c>
      <c r="L38" s="95" t="s">
        <v>45</v>
      </c>
      <c r="M38" s="95" t="s">
        <v>45</v>
      </c>
      <c r="N38" s="95" t="s">
        <v>45</v>
      </c>
      <c r="O38" s="59">
        <v>86</v>
      </c>
      <c r="P38" s="59">
        <v>86</v>
      </c>
      <c r="Q38" s="94" t="s">
        <v>45</v>
      </c>
      <c r="R38" s="150" t="s">
        <v>60</v>
      </c>
      <c r="S38" s="59">
        <v>86</v>
      </c>
      <c r="T38" s="59">
        <v>86</v>
      </c>
      <c r="U38" s="94" t="s">
        <v>45</v>
      </c>
      <c r="V38" s="150" t="s">
        <v>60</v>
      </c>
      <c r="W38" s="59">
        <v>86</v>
      </c>
      <c r="X38" s="59">
        <v>86</v>
      </c>
      <c r="Y38" s="94" t="s">
        <v>45</v>
      </c>
      <c r="Z38" s="150" t="s">
        <v>60</v>
      </c>
      <c r="AA38" s="59">
        <v>86</v>
      </c>
      <c r="AB38" s="59">
        <v>86</v>
      </c>
      <c r="AC38" s="94" t="s">
        <v>45</v>
      </c>
      <c r="AD38" s="150" t="s">
        <v>60</v>
      </c>
      <c r="AE38" s="59">
        <v>86</v>
      </c>
      <c r="AF38" s="59">
        <v>86</v>
      </c>
      <c r="AG38" s="94" t="s">
        <v>45</v>
      </c>
      <c r="AH38" s="150" t="s">
        <v>60</v>
      </c>
      <c r="AI38" s="59">
        <v>86</v>
      </c>
      <c r="AJ38" s="59">
        <v>86</v>
      </c>
      <c r="AK38" s="94" t="s">
        <v>45</v>
      </c>
      <c r="AL38" s="150" t="s">
        <v>60</v>
      </c>
      <c r="AM38" s="59">
        <v>86</v>
      </c>
      <c r="AN38" s="59">
        <v>86</v>
      </c>
      <c r="AO38" s="94" t="s">
        <v>45</v>
      </c>
      <c r="AP38" s="150" t="s">
        <v>60</v>
      </c>
      <c r="AQ38" s="93" t="s">
        <v>45</v>
      </c>
      <c r="AR38" s="95" t="s">
        <v>45</v>
      </c>
      <c r="AS38" s="95" t="s">
        <v>45</v>
      </c>
      <c r="AT38" s="95" t="s">
        <v>45</v>
      </c>
      <c r="AU38" s="93" t="s">
        <v>45</v>
      </c>
      <c r="AV38" s="95" t="s">
        <v>45</v>
      </c>
      <c r="AW38" s="95" t="s">
        <v>45</v>
      </c>
      <c r="AX38" s="95" t="s">
        <v>45</v>
      </c>
      <c r="AY38" s="223"/>
    </row>
    <row r="39" ht="33" customHeight="true" spans="1:51">
      <c r="A39" s="89"/>
      <c r="B39" s="195"/>
      <c r="C39" s="89"/>
      <c r="D39" s="89"/>
      <c r="E39" s="27" t="s">
        <v>116</v>
      </c>
      <c r="F39" s="26" t="s">
        <v>25</v>
      </c>
      <c r="G39" s="281">
        <v>24059</v>
      </c>
      <c r="H39" s="57" t="s">
        <v>60</v>
      </c>
      <c r="I39" s="11"/>
      <c r="J39" s="89"/>
      <c r="K39" s="97" t="s">
        <v>45</v>
      </c>
      <c r="L39" s="95" t="s">
        <v>45</v>
      </c>
      <c r="M39" s="95" t="s">
        <v>45</v>
      </c>
      <c r="N39" s="95" t="s">
        <v>45</v>
      </c>
      <c r="O39" s="59" t="s">
        <v>45</v>
      </c>
      <c r="P39" s="111">
        <v>2376</v>
      </c>
      <c r="Q39" s="94" t="s">
        <v>45</v>
      </c>
      <c r="R39" s="150" t="s">
        <v>60</v>
      </c>
      <c r="S39" s="59" t="s">
        <v>45</v>
      </c>
      <c r="T39" s="111">
        <v>3501</v>
      </c>
      <c r="U39" s="94" t="s">
        <v>45</v>
      </c>
      <c r="V39" s="150" t="s">
        <v>60</v>
      </c>
      <c r="W39" s="59" t="s">
        <v>45</v>
      </c>
      <c r="X39" s="111">
        <v>1140</v>
      </c>
      <c r="Y39" s="94" t="s">
        <v>45</v>
      </c>
      <c r="Z39" s="150" t="s">
        <v>60</v>
      </c>
      <c r="AA39" s="59" t="s">
        <v>45</v>
      </c>
      <c r="AB39" s="111">
        <v>8144</v>
      </c>
      <c r="AC39" s="94" t="s">
        <v>45</v>
      </c>
      <c r="AD39" s="150" t="s">
        <v>60</v>
      </c>
      <c r="AE39" s="59" t="s">
        <v>45</v>
      </c>
      <c r="AF39" s="111">
        <v>3227</v>
      </c>
      <c r="AG39" s="94" t="s">
        <v>45</v>
      </c>
      <c r="AH39" s="150" t="s">
        <v>60</v>
      </c>
      <c r="AI39" s="59" t="s">
        <v>45</v>
      </c>
      <c r="AJ39" s="111">
        <v>1479</v>
      </c>
      <c r="AK39" s="94" t="s">
        <v>45</v>
      </c>
      <c r="AL39" s="150" t="s">
        <v>60</v>
      </c>
      <c r="AM39" s="59" t="s">
        <v>45</v>
      </c>
      <c r="AN39" s="111">
        <v>4192</v>
      </c>
      <c r="AO39" s="94" t="s">
        <v>45</v>
      </c>
      <c r="AP39" s="150" t="s">
        <v>60</v>
      </c>
      <c r="AQ39" s="93" t="s">
        <v>45</v>
      </c>
      <c r="AR39" s="95" t="s">
        <v>45</v>
      </c>
      <c r="AS39" s="95" t="s">
        <v>45</v>
      </c>
      <c r="AT39" s="95" t="s">
        <v>45</v>
      </c>
      <c r="AU39" s="93" t="s">
        <v>45</v>
      </c>
      <c r="AV39" s="95" t="s">
        <v>45</v>
      </c>
      <c r="AW39" s="95" t="s">
        <v>45</v>
      </c>
      <c r="AX39" s="95" t="s">
        <v>45</v>
      </c>
      <c r="AY39" s="223"/>
    </row>
    <row r="40" ht="33.75" spans="1:51">
      <c r="A40" s="89"/>
      <c r="B40" s="242">
        <v>16</v>
      </c>
      <c r="C40" s="27" t="s">
        <v>117</v>
      </c>
      <c r="D40" s="27" t="s">
        <v>118</v>
      </c>
      <c r="E40" s="89"/>
      <c r="F40" s="26" t="s">
        <v>119</v>
      </c>
      <c r="G40" s="57">
        <v>1406</v>
      </c>
      <c r="H40" s="64">
        <v>0.7137</v>
      </c>
      <c r="I40" s="316" t="s">
        <v>120</v>
      </c>
      <c r="J40" s="96"/>
      <c r="K40" s="96">
        <v>144</v>
      </c>
      <c r="L40" s="93">
        <v>18</v>
      </c>
      <c r="M40" s="93">
        <v>101</v>
      </c>
      <c r="N40" s="94">
        <v>0.7014</v>
      </c>
      <c r="O40" s="93">
        <v>168</v>
      </c>
      <c r="P40" s="93">
        <v>13</v>
      </c>
      <c r="Q40" s="93">
        <v>110</v>
      </c>
      <c r="R40" s="68">
        <f>Q40/O40</f>
        <v>0.654761904761905</v>
      </c>
      <c r="S40" s="93">
        <v>305</v>
      </c>
      <c r="T40" s="93">
        <v>54</v>
      </c>
      <c r="U40" s="93">
        <v>201</v>
      </c>
      <c r="V40" s="295">
        <f>U40/S40</f>
        <v>0.659016393442623</v>
      </c>
      <c r="W40" s="93">
        <v>168</v>
      </c>
      <c r="X40" s="93">
        <v>47</v>
      </c>
      <c r="Y40" s="93">
        <v>130</v>
      </c>
      <c r="Z40" s="94">
        <f>Y40/W40</f>
        <v>0.773809523809524</v>
      </c>
      <c r="AA40" s="93">
        <v>550</v>
      </c>
      <c r="AB40" s="93">
        <v>48</v>
      </c>
      <c r="AC40" s="93">
        <v>364</v>
      </c>
      <c r="AD40" s="94">
        <f>AC40/AA40</f>
        <v>0.661818181818182</v>
      </c>
      <c r="AE40" s="93">
        <v>340</v>
      </c>
      <c r="AF40" s="93">
        <v>43</v>
      </c>
      <c r="AG40" s="93">
        <v>251</v>
      </c>
      <c r="AH40" s="94">
        <f>AG40/AE40</f>
        <v>0.738235294117647</v>
      </c>
      <c r="AI40" s="93">
        <v>110</v>
      </c>
      <c r="AJ40" s="93">
        <v>19</v>
      </c>
      <c r="AK40" s="93">
        <v>99</v>
      </c>
      <c r="AL40" s="117">
        <f>AK40/AI40</f>
        <v>0.9</v>
      </c>
      <c r="AM40" s="93">
        <v>185</v>
      </c>
      <c r="AN40" s="93">
        <v>7</v>
      </c>
      <c r="AO40" s="93">
        <v>150</v>
      </c>
      <c r="AP40" s="94">
        <f>AO40/AM40</f>
        <v>0.810810810810811</v>
      </c>
      <c r="AQ40" s="93" t="s">
        <v>45</v>
      </c>
      <c r="AR40" s="93" t="s">
        <v>45</v>
      </c>
      <c r="AS40" s="93" t="s">
        <v>45</v>
      </c>
      <c r="AT40" s="93" t="s">
        <v>45</v>
      </c>
      <c r="AU40" s="93" t="s">
        <v>45</v>
      </c>
      <c r="AV40" s="93" t="s">
        <v>45</v>
      </c>
      <c r="AW40" s="93" t="s">
        <v>45</v>
      </c>
      <c r="AX40" s="93" t="s">
        <v>45</v>
      </c>
      <c r="AY40" s="223"/>
    </row>
    <row r="41" ht="36" spans="1:51">
      <c r="A41" s="89"/>
      <c r="B41" s="242">
        <v>17</v>
      </c>
      <c r="C41" s="27" t="s">
        <v>121</v>
      </c>
      <c r="D41" s="27" t="s">
        <v>122</v>
      </c>
      <c r="E41" s="89"/>
      <c r="F41" s="26" t="s">
        <v>123</v>
      </c>
      <c r="G41" s="57">
        <v>280</v>
      </c>
      <c r="H41" s="68">
        <v>1.4737</v>
      </c>
      <c r="I41" s="206" t="s">
        <v>124</v>
      </c>
      <c r="J41" s="59" t="s">
        <v>26</v>
      </c>
      <c r="K41" s="101">
        <v>30</v>
      </c>
      <c r="L41" s="95" t="s">
        <v>45</v>
      </c>
      <c r="M41" s="59">
        <v>46</v>
      </c>
      <c r="N41" s="68">
        <v>1.5333</v>
      </c>
      <c r="O41" s="59">
        <v>30</v>
      </c>
      <c r="P41" s="95" t="s">
        <v>45</v>
      </c>
      <c r="Q41" s="59">
        <v>33</v>
      </c>
      <c r="R41" s="70">
        <v>1.1</v>
      </c>
      <c r="S41" s="59">
        <v>20</v>
      </c>
      <c r="T41" s="95" t="s">
        <v>45</v>
      </c>
      <c r="U41" s="119">
        <v>46</v>
      </c>
      <c r="V41" s="153">
        <v>2.3</v>
      </c>
      <c r="W41" s="59">
        <v>10</v>
      </c>
      <c r="X41" s="95" t="s">
        <v>45</v>
      </c>
      <c r="Y41" s="119">
        <v>11</v>
      </c>
      <c r="Z41" s="153">
        <v>1.1</v>
      </c>
      <c r="AA41" s="59">
        <v>50</v>
      </c>
      <c r="AB41" s="95" t="s">
        <v>45</v>
      </c>
      <c r="AC41" s="119">
        <v>55</v>
      </c>
      <c r="AD41" s="153">
        <v>1.1</v>
      </c>
      <c r="AE41" s="59">
        <v>20</v>
      </c>
      <c r="AF41" s="95" t="s">
        <v>45</v>
      </c>
      <c r="AG41" s="119">
        <v>53</v>
      </c>
      <c r="AH41" s="153">
        <v>2.65</v>
      </c>
      <c r="AI41" s="59">
        <v>10</v>
      </c>
      <c r="AJ41" s="95" t="s">
        <v>45</v>
      </c>
      <c r="AK41" s="119">
        <v>11</v>
      </c>
      <c r="AL41" s="153">
        <v>1.1</v>
      </c>
      <c r="AM41" s="59">
        <v>20</v>
      </c>
      <c r="AN41" s="95" t="s">
        <v>45</v>
      </c>
      <c r="AO41" s="119">
        <v>25</v>
      </c>
      <c r="AP41" s="153">
        <f>AO41/AM41</f>
        <v>1.25</v>
      </c>
      <c r="AQ41" s="93" t="s">
        <v>45</v>
      </c>
      <c r="AR41" s="93" t="s">
        <v>45</v>
      </c>
      <c r="AS41" s="93" t="s">
        <v>45</v>
      </c>
      <c r="AT41" s="93" t="s">
        <v>45</v>
      </c>
      <c r="AU41" s="93" t="s">
        <v>45</v>
      </c>
      <c r="AV41" s="93" t="s">
        <v>45</v>
      </c>
      <c r="AW41" s="93" t="s">
        <v>45</v>
      </c>
      <c r="AX41" s="93" t="s">
        <v>45</v>
      </c>
      <c r="AY41" s="223"/>
    </row>
    <row r="42" ht="84" spans="1:51">
      <c r="A42" s="89"/>
      <c r="B42" s="278">
        <v>18</v>
      </c>
      <c r="C42" s="27" t="s">
        <v>125</v>
      </c>
      <c r="D42" s="27" t="s">
        <v>126</v>
      </c>
      <c r="E42" s="89"/>
      <c r="F42" s="26" t="s">
        <v>25</v>
      </c>
      <c r="G42" s="26">
        <v>753</v>
      </c>
      <c r="H42" s="243">
        <v>1</v>
      </c>
      <c r="I42" s="272" t="s">
        <v>127</v>
      </c>
      <c r="J42" s="93" t="s">
        <v>26</v>
      </c>
      <c r="K42" s="96" t="s">
        <v>45</v>
      </c>
      <c r="L42" s="93" t="s">
        <v>45</v>
      </c>
      <c r="M42" s="93" t="s">
        <v>45</v>
      </c>
      <c r="N42" s="93" t="s">
        <v>45</v>
      </c>
      <c r="O42" s="136">
        <v>73</v>
      </c>
      <c r="P42" s="136">
        <v>4</v>
      </c>
      <c r="Q42" s="136">
        <v>73</v>
      </c>
      <c r="R42" s="151">
        <v>1</v>
      </c>
      <c r="S42" s="136">
        <v>84</v>
      </c>
      <c r="T42" s="136">
        <v>0</v>
      </c>
      <c r="U42" s="136">
        <v>84</v>
      </c>
      <c r="V42" s="151">
        <v>1</v>
      </c>
      <c r="W42" s="136">
        <v>52</v>
      </c>
      <c r="X42" s="136">
        <v>0</v>
      </c>
      <c r="Y42" s="136">
        <v>52</v>
      </c>
      <c r="Z42" s="151">
        <v>1</v>
      </c>
      <c r="AA42" s="136">
        <v>192</v>
      </c>
      <c r="AB42" s="136">
        <v>20</v>
      </c>
      <c r="AC42" s="136">
        <v>192</v>
      </c>
      <c r="AD42" s="151">
        <v>1</v>
      </c>
      <c r="AE42" s="136">
        <v>164</v>
      </c>
      <c r="AF42" s="136">
        <v>0</v>
      </c>
      <c r="AG42" s="136">
        <v>164</v>
      </c>
      <c r="AH42" s="151">
        <v>1</v>
      </c>
      <c r="AI42" s="136">
        <v>70</v>
      </c>
      <c r="AJ42" s="136">
        <v>0</v>
      </c>
      <c r="AK42" s="136">
        <v>70</v>
      </c>
      <c r="AL42" s="151">
        <v>1</v>
      </c>
      <c r="AM42" s="136">
        <v>118</v>
      </c>
      <c r="AN42" s="136">
        <v>0</v>
      </c>
      <c r="AO42" s="136">
        <v>118</v>
      </c>
      <c r="AP42" s="151">
        <v>1</v>
      </c>
      <c r="AQ42" s="59" t="s">
        <v>45</v>
      </c>
      <c r="AR42" s="59" t="s">
        <v>45</v>
      </c>
      <c r="AS42" s="59" t="s">
        <v>45</v>
      </c>
      <c r="AT42" s="59" t="s">
        <v>45</v>
      </c>
      <c r="AU42" s="59" t="s">
        <v>45</v>
      </c>
      <c r="AV42" s="59" t="s">
        <v>45</v>
      </c>
      <c r="AW42" s="59" t="s">
        <v>45</v>
      </c>
      <c r="AX42" s="59" t="s">
        <v>45</v>
      </c>
      <c r="AY42" s="223"/>
    </row>
    <row r="43" ht="78" spans="1:51">
      <c r="A43" s="89"/>
      <c r="B43" s="197">
        <v>19</v>
      </c>
      <c r="C43" s="27" t="s">
        <v>128</v>
      </c>
      <c r="D43" s="26" t="s">
        <v>129</v>
      </c>
      <c r="E43" s="27" t="s">
        <v>130</v>
      </c>
      <c r="F43" s="26" t="s">
        <v>79</v>
      </c>
      <c r="G43" s="309" t="s">
        <v>131</v>
      </c>
      <c r="H43" s="309" t="s">
        <v>60</v>
      </c>
      <c r="I43" s="317" t="s">
        <v>132</v>
      </c>
      <c r="J43" s="59" t="s">
        <v>26</v>
      </c>
      <c r="K43" s="101" t="s">
        <v>133</v>
      </c>
      <c r="L43" s="96" t="s">
        <v>45</v>
      </c>
      <c r="M43" s="96" t="s">
        <v>45</v>
      </c>
      <c r="N43" s="96" t="s">
        <v>45</v>
      </c>
      <c r="O43" s="299" t="s">
        <v>134</v>
      </c>
      <c r="P43" s="224" t="s">
        <v>135</v>
      </c>
      <c r="Q43" s="224" t="s">
        <v>136</v>
      </c>
      <c r="R43" s="224" t="s">
        <v>137</v>
      </c>
      <c r="S43" s="299" t="s">
        <v>134</v>
      </c>
      <c r="T43" s="224" t="s">
        <v>138</v>
      </c>
      <c r="U43" s="224" t="s">
        <v>139</v>
      </c>
      <c r="V43" s="224" t="s">
        <v>140</v>
      </c>
      <c r="W43" s="299" t="s">
        <v>134</v>
      </c>
      <c r="X43" s="299" t="s">
        <v>141</v>
      </c>
      <c r="Y43" s="224" t="s">
        <v>142</v>
      </c>
      <c r="Z43" s="323" t="s">
        <v>143</v>
      </c>
      <c r="AA43" s="299" t="s">
        <v>134</v>
      </c>
      <c r="AB43" s="224" t="s">
        <v>144</v>
      </c>
      <c r="AC43" s="224" t="s">
        <v>145</v>
      </c>
      <c r="AD43" s="327" t="s">
        <v>146</v>
      </c>
      <c r="AE43" s="299" t="s">
        <v>134</v>
      </c>
      <c r="AF43" s="299" t="s">
        <v>147</v>
      </c>
      <c r="AG43" s="299" t="s">
        <v>148</v>
      </c>
      <c r="AH43" s="327" t="s">
        <v>146</v>
      </c>
      <c r="AI43" s="299" t="s">
        <v>134</v>
      </c>
      <c r="AJ43" s="224" t="s">
        <v>149</v>
      </c>
      <c r="AK43" s="224" t="s">
        <v>150</v>
      </c>
      <c r="AL43" s="327" t="s">
        <v>151</v>
      </c>
      <c r="AM43" s="299" t="s">
        <v>134</v>
      </c>
      <c r="AN43" s="224" t="s">
        <v>152</v>
      </c>
      <c r="AO43" s="224" t="s">
        <v>153</v>
      </c>
      <c r="AP43" s="327" t="s">
        <v>146</v>
      </c>
      <c r="AQ43" s="59" t="s">
        <v>45</v>
      </c>
      <c r="AR43" s="59" t="s">
        <v>45</v>
      </c>
      <c r="AS43" s="59" t="s">
        <v>45</v>
      </c>
      <c r="AT43" s="59" t="s">
        <v>45</v>
      </c>
      <c r="AU43" s="59" t="s">
        <v>45</v>
      </c>
      <c r="AV43" s="59" t="s">
        <v>45</v>
      </c>
      <c r="AW43" s="59" t="s">
        <v>45</v>
      </c>
      <c r="AX43" s="59" t="s">
        <v>45</v>
      </c>
      <c r="AY43" s="223"/>
    </row>
    <row r="44" ht="78" spans="1:51">
      <c r="A44" s="89"/>
      <c r="B44" s="195"/>
      <c r="C44" s="89"/>
      <c r="D44" s="89"/>
      <c r="E44" s="27" t="s">
        <v>154</v>
      </c>
      <c r="F44" s="26" t="s">
        <v>79</v>
      </c>
      <c r="G44" s="310" t="s">
        <v>155</v>
      </c>
      <c r="H44" s="309" t="s">
        <v>60</v>
      </c>
      <c r="I44" s="11"/>
      <c r="J44" s="89"/>
      <c r="K44" s="96" t="s">
        <v>45</v>
      </c>
      <c r="L44" s="96" t="s">
        <v>45</v>
      </c>
      <c r="M44" s="96" t="s">
        <v>45</v>
      </c>
      <c r="N44" s="96" t="s">
        <v>45</v>
      </c>
      <c r="O44" s="260" t="s">
        <v>45</v>
      </c>
      <c r="P44" s="224" t="s">
        <v>135</v>
      </c>
      <c r="Q44" s="224" t="s">
        <v>136</v>
      </c>
      <c r="R44" s="323" t="s">
        <v>143</v>
      </c>
      <c r="S44" s="260" t="s">
        <v>45</v>
      </c>
      <c r="T44" s="224" t="s">
        <v>138</v>
      </c>
      <c r="U44" s="299" t="s">
        <v>156</v>
      </c>
      <c r="V44" s="224" t="s">
        <v>140</v>
      </c>
      <c r="W44" s="260" t="s">
        <v>45</v>
      </c>
      <c r="X44" s="299" t="s">
        <v>141</v>
      </c>
      <c r="Y44" s="224" t="s">
        <v>142</v>
      </c>
      <c r="Z44" s="324" t="s">
        <v>143</v>
      </c>
      <c r="AA44" s="260" t="s">
        <v>45</v>
      </c>
      <c r="AB44" s="224" t="s">
        <v>144</v>
      </c>
      <c r="AC44" s="224" t="s">
        <v>145</v>
      </c>
      <c r="AD44" s="327" t="s">
        <v>146</v>
      </c>
      <c r="AE44" s="260" t="s">
        <v>45</v>
      </c>
      <c r="AF44" s="299" t="s">
        <v>147</v>
      </c>
      <c r="AG44" s="299" t="s">
        <v>148</v>
      </c>
      <c r="AH44" s="327" t="s">
        <v>146</v>
      </c>
      <c r="AI44" s="260" t="s">
        <v>45</v>
      </c>
      <c r="AJ44" s="224" t="s">
        <v>149</v>
      </c>
      <c r="AK44" s="224" t="s">
        <v>150</v>
      </c>
      <c r="AL44" s="327" t="s">
        <v>151</v>
      </c>
      <c r="AM44" s="260" t="s">
        <v>45</v>
      </c>
      <c r="AN44" s="224" t="s">
        <v>152</v>
      </c>
      <c r="AO44" s="224" t="s">
        <v>153</v>
      </c>
      <c r="AP44" s="327" t="s">
        <v>146</v>
      </c>
      <c r="AQ44" s="93" t="s">
        <v>45</v>
      </c>
      <c r="AR44" s="93" t="s">
        <v>45</v>
      </c>
      <c r="AS44" s="93" t="s">
        <v>45</v>
      </c>
      <c r="AT44" s="93" t="s">
        <v>45</v>
      </c>
      <c r="AU44" s="93" t="s">
        <v>45</v>
      </c>
      <c r="AV44" s="93" t="s">
        <v>45</v>
      </c>
      <c r="AW44" s="93" t="s">
        <v>45</v>
      </c>
      <c r="AX44" s="93" t="s">
        <v>45</v>
      </c>
      <c r="AY44" s="223"/>
    </row>
    <row r="45" ht="16.5" spans="1:51">
      <c r="A45" s="89"/>
      <c r="B45" s="195"/>
      <c r="C45" s="89"/>
      <c r="D45" s="26" t="s">
        <v>157</v>
      </c>
      <c r="E45" s="27" t="s">
        <v>158</v>
      </c>
      <c r="F45" s="26" t="s">
        <v>79</v>
      </c>
      <c r="G45" s="70">
        <v>0.9</v>
      </c>
      <c r="H45" s="311">
        <v>1</v>
      </c>
      <c r="I45" s="11"/>
      <c r="J45" s="89"/>
      <c r="K45" s="96" t="s">
        <v>45</v>
      </c>
      <c r="L45" s="96" t="s">
        <v>45</v>
      </c>
      <c r="M45" s="96" t="s">
        <v>45</v>
      </c>
      <c r="N45" s="96" t="s">
        <v>45</v>
      </c>
      <c r="O45" s="321" t="s">
        <v>45</v>
      </c>
      <c r="P45" s="322">
        <v>0.9</v>
      </c>
      <c r="Q45" s="322">
        <v>0.9</v>
      </c>
      <c r="R45" s="322">
        <v>1</v>
      </c>
      <c r="S45" s="321" t="s">
        <v>45</v>
      </c>
      <c r="T45" s="322">
        <v>0.9</v>
      </c>
      <c r="U45" s="322">
        <v>0.9</v>
      </c>
      <c r="V45" s="322">
        <v>1</v>
      </c>
      <c r="W45" s="321" t="s">
        <v>45</v>
      </c>
      <c r="X45" s="322">
        <v>0.9</v>
      </c>
      <c r="Y45" s="322">
        <v>0.9</v>
      </c>
      <c r="Z45" s="322">
        <v>1</v>
      </c>
      <c r="AA45" s="321" t="s">
        <v>45</v>
      </c>
      <c r="AB45" s="322">
        <v>0.9</v>
      </c>
      <c r="AC45" s="322">
        <v>0.9</v>
      </c>
      <c r="AD45" s="322">
        <v>1</v>
      </c>
      <c r="AE45" s="321" t="s">
        <v>45</v>
      </c>
      <c r="AF45" s="322">
        <v>0.9</v>
      </c>
      <c r="AG45" s="322">
        <v>0.9</v>
      </c>
      <c r="AH45" s="322">
        <v>1</v>
      </c>
      <c r="AI45" s="321" t="s">
        <v>45</v>
      </c>
      <c r="AJ45" s="322">
        <v>0.9</v>
      </c>
      <c r="AK45" s="322">
        <v>0.9</v>
      </c>
      <c r="AL45" s="322">
        <v>1</v>
      </c>
      <c r="AM45" s="321" t="s">
        <v>45</v>
      </c>
      <c r="AN45" s="322">
        <v>0.9</v>
      </c>
      <c r="AO45" s="322">
        <v>0.9</v>
      </c>
      <c r="AP45" s="322">
        <v>1</v>
      </c>
      <c r="AQ45" s="93" t="s">
        <v>45</v>
      </c>
      <c r="AR45" s="93" t="s">
        <v>45</v>
      </c>
      <c r="AS45" s="93" t="s">
        <v>45</v>
      </c>
      <c r="AT45" s="93" t="s">
        <v>45</v>
      </c>
      <c r="AU45" s="93" t="s">
        <v>45</v>
      </c>
      <c r="AV45" s="93" t="s">
        <v>45</v>
      </c>
      <c r="AW45" s="93" t="s">
        <v>45</v>
      </c>
      <c r="AX45" s="93" t="s">
        <v>45</v>
      </c>
      <c r="AY45" s="223"/>
    </row>
    <row r="46" ht="29.25" customHeight="true" spans="1:51">
      <c r="A46" s="89"/>
      <c r="B46" s="195"/>
      <c r="C46" s="89"/>
      <c r="D46" s="89"/>
      <c r="E46" s="27" t="s">
        <v>154</v>
      </c>
      <c r="F46" s="26" t="s">
        <v>79</v>
      </c>
      <c r="G46" s="59">
        <v>9462</v>
      </c>
      <c r="H46" s="311">
        <v>1</v>
      </c>
      <c r="I46" s="11"/>
      <c r="J46" s="89"/>
      <c r="K46" s="96" t="s">
        <v>45</v>
      </c>
      <c r="L46" s="59"/>
      <c r="M46" s="59"/>
      <c r="N46" s="59"/>
      <c r="O46" s="260" t="s">
        <v>45</v>
      </c>
      <c r="P46" s="299">
        <v>0</v>
      </c>
      <c r="Q46" s="324">
        <v>199</v>
      </c>
      <c r="R46" s="325">
        <v>1</v>
      </c>
      <c r="S46" s="260" t="s">
        <v>45</v>
      </c>
      <c r="T46" s="299">
        <v>0</v>
      </c>
      <c r="U46" s="324">
        <v>1351</v>
      </c>
      <c r="V46" s="325">
        <v>1</v>
      </c>
      <c r="W46" s="260" t="s">
        <v>45</v>
      </c>
      <c r="X46" s="299" t="s">
        <v>159</v>
      </c>
      <c r="Y46" s="324">
        <v>330</v>
      </c>
      <c r="Z46" s="325">
        <v>1</v>
      </c>
      <c r="AA46" s="260" t="s">
        <v>45</v>
      </c>
      <c r="AB46" s="299" t="s">
        <v>160</v>
      </c>
      <c r="AC46" s="324">
        <v>3982</v>
      </c>
      <c r="AD46" s="325">
        <v>1</v>
      </c>
      <c r="AE46" s="260" t="s">
        <v>45</v>
      </c>
      <c r="AF46" s="299" t="s">
        <v>161</v>
      </c>
      <c r="AG46" s="324">
        <v>1975</v>
      </c>
      <c r="AH46" s="325">
        <v>1</v>
      </c>
      <c r="AI46" s="260" t="s">
        <v>45</v>
      </c>
      <c r="AJ46" s="299" t="s">
        <v>162</v>
      </c>
      <c r="AK46" s="324">
        <v>655</v>
      </c>
      <c r="AL46" s="325">
        <v>1</v>
      </c>
      <c r="AM46" s="260" t="s">
        <v>45</v>
      </c>
      <c r="AN46" s="224" t="s">
        <v>163</v>
      </c>
      <c r="AO46" s="324">
        <v>970</v>
      </c>
      <c r="AP46" s="325">
        <v>1</v>
      </c>
      <c r="AQ46" s="93" t="s">
        <v>45</v>
      </c>
      <c r="AR46" s="93" t="s">
        <v>45</v>
      </c>
      <c r="AS46" s="93" t="s">
        <v>45</v>
      </c>
      <c r="AT46" s="93" t="s">
        <v>45</v>
      </c>
      <c r="AU46" s="93" t="s">
        <v>45</v>
      </c>
      <c r="AV46" s="93" t="s">
        <v>45</v>
      </c>
      <c r="AW46" s="93" t="s">
        <v>45</v>
      </c>
      <c r="AX46" s="93" t="s">
        <v>45</v>
      </c>
      <c r="AY46" s="223"/>
    </row>
    <row r="47" ht="16.5" spans="1:51">
      <c r="A47" s="89"/>
      <c r="B47" s="195"/>
      <c r="C47" s="89"/>
      <c r="D47" s="26" t="s">
        <v>164</v>
      </c>
      <c r="E47" s="27" t="s">
        <v>158</v>
      </c>
      <c r="F47" s="26" t="s">
        <v>79</v>
      </c>
      <c r="G47" s="70">
        <v>0.75</v>
      </c>
      <c r="H47" s="311">
        <v>1</v>
      </c>
      <c r="I47" s="11"/>
      <c r="J47" s="89"/>
      <c r="K47" s="96" t="s">
        <v>45</v>
      </c>
      <c r="L47" s="96" t="s">
        <v>45</v>
      </c>
      <c r="M47" s="96" t="s">
        <v>45</v>
      </c>
      <c r="N47" s="96" t="s">
        <v>45</v>
      </c>
      <c r="O47" s="321" t="s">
        <v>45</v>
      </c>
      <c r="P47" s="322">
        <v>0.75</v>
      </c>
      <c r="Q47" s="322">
        <v>0.75</v>
      </c>
      <c r="R47" s="322">
        <v>1</v>
      </c>
      <c r="S47" s="321" t="s">
        <v>45</v>
      </c>
      <c r="T47" s="322">
        <v>0.75</v>
      </c>
      <c r="U47" s="322">
        <v>0.75</v>
      </c>
      <c r="V47" s="322">
        <v>1</v>
      </c>
      <c r="W47" s="321" t="s">
        <v>45</v>
      </c>
      <c r="X47" s="322">
        <v>0.75</v>
      </c>
      <c r="Y47" s="322">
        <v>0.75</v>
      </c>
      <c r="Z47" s="322">
        <v>1</v>
      </c>
      <c r="AA47" s="321" t="s">
        <v>45</v>
      </c>
      <c r="AB47" s="322">
        <v>0.75</v>
      </c>
      <c r="AC47" s="322">
        <v>0.75</v>
      </c>
      <c r="AD47" s="322">
        <v>1</v>
      </c>
      <c r="AE47" s="321" t="s">
        <v>45</v>
      </c>
      <c r="AF47" s="322">
        <v>0.75</v>
      </c>
      <c r="AG47" s="322">
        <v>0.75</v>
      </c>
      <c r="AH47" s="322">
        <v>1</v>
      </c>
      <c r="AI47" s="321" t="s">
        <v>45</v>
      </c>
      <c r="AJ47" s="322">
        <v>0.75</v>
      </c>
      <c r="AK47" s="322">
        <v>0.75</v>
      </c>
      <c r="AL47" s="322">
        <v>1</v>
      </c>
      <c r="AM47" s="321" t="s">
        <v>45</v>
      </c>
      <c r="AN47" s="322">
        <v>0.75</v>
      </c>
      <c r="AO47" s="322">
        <v>0.75</v>
      </c>
      <c r="AP47" s="322">
        <v>1</v>
      </c>
      <c r="AQ47" s="93" t="s">
        <v>45</v>
      </c>
      <c r="AR47" s="93" t="s">
        <v>45</v>
      </c>
      <c r="AS47" s="93" t="s">
        <v>45</v>
      </c>
      <c r="AT47" s="93" t="s">
        <v>45</v>
      </c>
      <c r="AU47" s="93" t="s">
        <v>45</v>
      </c>
      <c r="AV47" s="93" t="s">
        <v>45</v>
      </c>
      <c r="AW47" s="93" t="s">
        <v>45</v>
      </c>
      <c r="AX47" s="93" t="s">
        <v>45</v>
      </c>
      <c r="AY47" s="223"/>
    </row>
    <row r="48" ht="30.75" customHeight="true" spans="1:51">
      <c r="A48" s="89"/>
      <c r="B48" s="195"/>
      <c r="C48" s="89"/>
      <c r="D48" s="89"/>
      <c r="E48" s="27" t="s">
        <v>154</v>
      </c>
      <c r="F48" s="26" t="s">
        <v>79</v>
      </c>
      <c r="G48" s="59">
        <v>31446</v>
      </c>
      <c r="H48" s="311">
        <v>1</v>
      </c>
      <c r="I48" s="11"/>
      <c r="J48" s="89"/>
      <c r="K48" s="96" t="s">
        <v>45</v>
      </c>
      <c r="L48" s="59"/>
      <c r="M48" s="59"/>
      <c r="N48" s="59"/>
      <c r="O48" s="260" t="s">
        <v>45</v>
      </c>
      <c r="P48" s="224" t="s">
        <v>135</v>
      </c>
      <c r="Q48" s="324">
        <v>2808</v>
      </c>
      <c r="R48" s="325">
        <v>1</v>
      </c>
      <c r="S48" s="260" t="s">
        <v>45</v>
      </c>
      <c r="T48" s="299" t="s">
        <v>165</v>
      </c>
      <c r="U48" s="324">
        <v>4699</v>
      </c>
      <c r="V48" s="325">
        <v>1</v>
      </c>
      <c r="W48" s="260" t="s">
        <v>45</v>
      </c>
      <c r="X48" s="299" t="s">
        <v>166</v>
      </c>
      <c r="Y48" s="324">
        <v>2324</v>
      </c>
      <c r="Z48" s="325">
        <v>1</v>
      </c>
      <c r="AA48" s="260" t="s">
        <v>45</v>
      </c>
      <c r="AB48" s="299" t="s">
        <v>167</v>
      </c>
      <c r="AC48" s="324">
        <v>10072</v>
      </c>
      <c r="AD48" s="325">
        <v>1</v>
      </c>
      <c r="AE48" s="260" t="s">
        <v>45</v>
      </c>
      <c r="AF48" s="299" t="s">
        <v>168</v>
      </c>
      <c r="AG48" s="324">
        <v>5467</v>
      </c>
      <c r="AH48" s="325">
        <v>1</v>
      </c>
      <c r="AI48" s="260" t="s">
        <v>45</v>
      </c>
      <c r="AJ48" s="299" t="s">
        <v>169</v>
      </c>
      <c r="AK48" s="324">
        <v>2237</v>
      </c>
      <c r="AL48" s="325">
        <v>1</v>
      </c>
      <c r="AM48" s="260" t="s">
        <v>45</v>
      </c>
      <c r="AN48" s="299" t="s">
        <v>170</v>
      </c>
      <c r="AO48" s="324">
        <v>3839</v>
      </c>
      <c r="AP48" s="325">
        <v>1</v>
      </c>
      <c r="AQ48" s="93" t="s">
        <v>45</v>
      </c>
      <c r="AR48" s="93" t="s">
        <v>45</v>
      </c>
      <c r="AS48" s="93" t="s">
        <v>45</v>
      </c>
      <c r="AT48" s="93" t="s">
        <v>45</v>
      </c>
      <c r="AU48" s="93" t="s">
        <v>45</v>
      </c>
      <c r="AV48" s="93" t="s">
        <v>45</v>
      </c>
      <c r="AW48" s="93" t="s">
        <v>45</v>
      </c>
      <c r="AX48" s="93" t="s">
        <v>45</v>
      </c>
      <c r="AY48" s="223"/>
    </row>
    <row r="49" ht="16.5" spans="1:51">
      <c r="A49" s="89"/>
      <c r="B49" s="195"/>
      <c r="C49" s="89"/>
      <c r="D49" s="26" t="s">
        <v>171</v>
      </c>
      <c r="E49" s="27" t="s">
        <v>158</v>
      </c>
      <c r="F49" s="26" t="s">
        <v>79</v>
      </c>
      <c r="G49" s="70">
        <v>0.6</v>
      </c>
      <c r="H49" s="311">
        <v>1</v>
      </c>
      <c r="I49" s="11"/>
      <c r="J49" s="89"/>
      <c r="K49" s="96" t="s">
        <v>45</v>
      </c>
      <c r="L49" s="96" t="s">
        <v>45</v>
      </c>
      <c r="M49" s="96" t="s">
        <v>45</v>
      </c>
      <c r="N49" s="96" t="s">
        <v>45</v>
      </c>
      <c r="O49" s="321" t="s">
        <v>45</v>
      </c>
      <c r="P49" s="322">
        <v>0.6</v>
      </c>
      <c r="Q49" s="322">
        <v>0.6</v>
      </c>
      <c r="R49" s="322">
        <v>1</v>
      </c>
      <c r="S49" s="321" t="s">
        <v>45</v>
      </c>
      <c r="T49" s="322">
        <v>0.6</v>
      </c>
      <c r="U49" s="322">
        <v>0.6</v>
      </c>
      <c r="V49" s="322">
        <v>1</v>
      </c>
      <c r="W49" s="321" t="s">
        <v>45</v>
      </c>
      <c r="X49" s="322">
        <v>0.6</v>
      </c>
      <c r="Y49" s="322">
        <v>0.6</v>
      </c>
      <c r="Z49" s="322">
        <v>1</v>
      </c>
      <c r="AA49" s="321" t="s">
        <v>45</v>
      </c>
      <c r="AB49" s="322">
        <v>0.6</v>
      </c>
      <c r="AC49" s="322">
        <v>0.6</v>
      </c>
      <c r="AD49" s="322">
        <v>1</v>
      </c>
      <c r="AE49" s="321" t="s">
        <v>45</v>
      </c>
      <c r="AF49" s="322">
        <v>0.6</v>
      </c>
      <c r="AG49" s="322">
        <v>0.6</v>
      </c>
      <c r="AH49" s="322">
        <v>1</v>
      </c>
      <c r="AI49" s="321" t="s">
        <v>45</v>
      </c>
      <c r="AJ49" s="322">
        <v>0.6</v>
      </c>
      <c r="AK49" s="322">
        <v>0.6</v>
      </c>
      <c r="AL49" s="322">
        <v>1</v>
      </c>
      <c r="AM49" s="321" t="s">
        <v>45</v>
      </c>
      <c r="AN49" s="322">
        <v>0.6</v>
      </c>
      <c r="AO49" s="322">
        <v>0.6</v>
      </c>
      <c r="AP49" s="322">
        <v>1</v>
      </c>
      <c r="AQ49" s="93" t="s">
        <v>45</v>
      </c>
      <c r="AR49" s="93" t="s">
        <v>45</v>
      </c>
      <c r="AS49" s="93" t="s">
        <v>45</v>
      </c>
      <c r="AT49" s="93" t="s">
        <v>45</v>
      </c>
      <c r="AU49" s="93" t="s">
        <v>45</v>
      </c>
      <c r="AV49" s="93" t="s">
        <v>45</v>
      </c>
      <c r="AW49" s="93" t="s">
        <v>45</v>
      </c>
      <c r="AX49" s="93" t="s">
        <v>45</v>
      </c>
      <c r="AY49" s="223"/>
    </row>
    <row r="50" ht="22.5" customHeight="true" spans="1:51">
      <c r="A50" s="89"/>
      <c r="B50" s="195"/>
      <c r="C50" s="89"/>
      <c r="D50" s="89"/>
      <c r="E50" s="27" t="s">
        <v>154</v>
      </c>
      <c r="F50" s="26" t="s">
        <v>79</v>
      </c>
      <c r="G50" s="59">
        <v>5867</v>
      </c>
      <c r="H50" s="311">
        <v>1</v>
      </c>
      <c r="I50" s="6"/>
      <c r="J50" s="89"/>
      <c r="K50" s="96" t="s">
        <v>45</v>
      </c>
      <c r="L50" s="59"/>
      <c r="M50" s="59"/>
      <c r="N50" s="59"/>
      <c r="O50" s="260" t="s">
        <v>45</v>
      </c>
      <c r="P50" s="299">
        <v>0</v>
      </c>
      <c r="Q50" s="324">
        <v>52</v>
      </c>
      <c r="R50" s="325">
        <v>1</v>
      </c>
      <c r="S50" s="260" t="s">
        <v>45</v>
      </c>
      <c r="T50" s="299" t="s">
        <v>172</v>
      </c>
      <c r="U50" s="324">
        <v>394</v>
      </c>
      <c r="V50" s="325">
        <v>1</v>
      </c>
      <c r="W50" s="260" t="s">
        <v>45</v>
      </c>
      <c r="X50" s="299" t="s">
        <v>173</v>
      </c>
      <c r="Y50" s="324">
        <v>436</v>
      </c>
      <c r="Z50" s="325">
        <v>1</v>
      </c>
      <c r="AA50" s="260" t="s">
        <v>45</v>
      </c>
      <c r="AB50" s="299" t="s">
        <v>174</v>
      </c>
      <c r="AC50" s="324">
        <v>2307</v>
      </c>
      <c r="AD50" s="325">
        <v>1</v>
      </c>
      <c r="AE50" s="260" t="s">
        <v>45</v>
      </c>
      <c r="AF50" s="299" t="s">
        <v>175</v>
      </c>
      <c r="AG50" s="324">
        <v>1163</v>
      </c>
      <c r="AH50" s="325">
        <v>1</v>
      </c>
      <c r="AI50" s="260" t="s">
        <v>45</v>
      </c>
      <c r="AJ50" s="324">
        <v>0</v>
      </c>
      <c r="AK50" s="324">
        <v>123</v>
      </c>
      <c r="AL50" s="325">
        <v>1</v>
      </c>
      <c r="AM50" s="260" t="s">
        <v>45</v>
      </c>
      <c r="AN50" s="299" t="s">
        <v>176</v>
      </c>
      <c r="AO50" s="324">
        <v>1392</v>
      </c>
      <c r="AP50" s="325">
        <v>1</v>
      </c>
      <c r="AQ50" s="93" t="s">
        <v>45</v>
      </c>
      <c r="AR50" s="93" t="s">
        <v>45</v>
      </c>
      <c r="AS50" s="93" t="s">
        <v>45</v>
      </c>
      <c r="AT50" s="93" t="s">
        <v>45</v>
      </c>
      <c r="AU50" s="93" t="s">
        <v>45</v>
      </c>
      <c r="AV50" s="93" t="s">
        <v>45</v>
      </c>
      <c r="AW50" s="93" t="s">
        <v>45</v>
      </c>
      <c r="AX50" s="93" t="s">
        <v>45</v>
      </c>
      <c r="AY50" s="223"/>
    </row>
    <row r="51" ht="19.5" spans="1:51">
      <c r="A51" s="89"/>
      <c r="B51" s="242">
        <v>20</v>
      </c>
      <c r="C51" s="27" t="s">
        <v>177</v>
      </c>
      <c r="D51" s="26" t="s">
        <v>178</v>
      </c>
      <c r="E51" s="203" t="s">
        <v>179</v>
      </c>
      <c r="F51" s="26" t="s">
        <v>25</v>
      </c>
      <c r="G51" s="26">
        <v>1300</v>
      </c>
      <c r="H51" s="119" t="s">
        <v>45</v>
      </c>
      <c r="I51" s="102"/>
      <c r="J51" s="93" t="s">
        <v>26</v>
      </c>
      <c r="K51" s="101">
        <v>1300</v>
      </c>
      <c r="L51" s="59">
        <v>1300</v>
      </c>
      <c r="M51" s="93" t="s">
        <v>45</v>
      </c>
      <c r="N51" s="93" t="s">
        <v>45</v>
      </c>
      <c r="O51" s="26">
        <v>1300</v>
      </c>
      <c r="P51" s="26">
        <v>1300</v>
      </c>
      <c r="Q51" s="107" t="s">
        <v>45</v>
      </c>
      <c r="R51" s="107" t="s">
        <v>45</v>
      </c>
      <c r="S51" s="26">
        <v>1300</v>
      </c>
      <c r="T51" s="26">
        <v>1300</v>
      </c>
      <c r="U51" s="107" t="s">
        <v>45</v>
      </c>
      <c r="V51" s="107" t="s">
        <v>45</v>
      </c>
      <c r="W51" s="26">
        <v>1300</v>
      </c>
      <c r="X51" s="26">
        <v>1300</v>
      </c>
      <c r="Y51" s="107" t="s">
        <v>45</v>
      </c>
      <c r="Z51" s="107" t="s">
        <v>45</v>
      </c>
      <c r="AA51" s="26">
        <v>1300</v>
      </c>
      <c r="AB51" s="26">
        <v>1300</v>
      </c>
      <c r="AC51" s="107" t="s">
        <v>45</v>
      </c>
      <c r="AD51" s="107" t="s">
        <v>45</v>
      </c>
      <c r="AE51" s="26">
        <v>1300</v>
      </c>
      <c r="AF51" s="26">
        <v>1300</v>
      </c>
      <c r="AG51" s="107" t="s">
        <v>45</v>
      </c>
      <c r="AH51" s="107" t="s">
        <v>45</v>
      </c>
      <c r="AI51" s="26">
        <v>1300</v>
      </c>
      <c r="AJ51" s="26">
        <v>1300</v>
      </c>
      <c r="AK51" s="107" t="s">
        <v>45</v>
      </c>
      <c r="AL51" s="107" t="s">
        <v>45</v>
      </c>
      <c r="AM51" s="26">
        <v>1300</v>
      </c>
      <c r="AN51" s="26">
        <v>1300</v>
      </c>
      <c r="AO51" s="107" t="s">
        <v>45</v>
      </c>
      <c r="AP51" s="107" t="s">
        <v>45</v>
      </c>
      <c r="AQ51" s="93" t="s">
        <v>45</v>
      </c>
      <c r="AR51" s="93" t="s">
        <v>45</v>
      </c>
      <c r="AS51" s="93" t="s">
        <v>45</v>
      </c>
      <c r="AT51" s="93" t="s">
        <v>45</v>
      </c>
      <c r="AU51" s="93" t="s">
        <v>45</v>
      </c>
      <c r="AV51" s="93" t="s">
        <v>45</v>
      </c>
      <c r="AW51" s="93" t="s">
        <v>45</v>
      </c>
      <c r="AX51" s="93" t="s">
        <v>45</v>
      </c>
      <c r="AY51" s="223"/>
    </row>
    <row r="52" ht="28.5" spans="1:51">
      <c r="A52" s="89"/>
      <c r="B52" s="195"/>
      <c r="C52" s="89"/>
      <c r="D52" s="89"/>
      <c r="E52" s="27" t="s">
        <v>180</v>
      </c>
      <c r="F52" s="26" t="s">
        <v>25</v>
      </c>
      <c r="G52" s="26">
        <v>37</v>
      </c>
      <c r="H52" s="107" t="s">
        <v>35</v>
      </c>
      <c r="I52" s="11"/>
      <c r="J52" s="89"/>
      <c r="K52" s="96" t="s">
        <v>45</v>
      </c>
      <c r="L52" s="93" t="s">
        <v>45</v>
      </c>
      <c r="M52" s="93" t="s">
        <v>45</v>
      </c>
      <c r="N52" s="93" t="s">
        <v>45</v>
      </c>
      <c r="O52" s="93" t="s">
        <v>45</v>
      </c>
      <c r="P52" s="136">
        <v>5</v>
      </c>
      <c r="Q52" s="136">
        <v>5</v>
      </c>
      <c r="R52" s="107" t="s">
        <v>35</v>
      </c>
      <c r="S52" s="93" t="s">
        <v>45</v>
      </c>
      <c r="T52" s="136">
        <v>6</v>
      </c>
      <c r="U52" s="136">
        <v>6</v>
      </c>
      <c r="V52" s="107" t="s">
        <v>35</v>
      </c>
      <c r="W52" s="93" t="s">
        <v>45</v>
      </c>
      <c r="X52" s="136">
        <v>4</v>
      </c>
      <c r="Y52" s="136">
        <v>4</v>
      </c>
      <c r="Z52" s="107" t="s">
        <v>35</v>
      </c>
      <c r="AA52" s="93" t="s">
        <v>45</v>
      </c>
      <c r="AB52" s="136">
        <v>18</v>
      </c>
      <c r="AC52" s="136">
        <v>18</v>
      </c>
      <c r="AD52" s="107" t="s">
        <v>35</v>
      </c>
      <c r="AE52" s="93" t="s">
        <v>45</v>
      </c>
      <c r="AF52" s="136">
        <v>3</v>
      </c>
      <c r="AG52" s="136">
        <v>3</v>
      </c>
      <c r="AH52" s="107" t="s">
        <v>35</v>
      </c>
      <c r="AI52" s="93" t="s">
        <v>45</v>
      </c>
      <c r="AJ52" s="136">
        <v>0</v>
      </c>
      <c r="AK52" s="136">
        <v>0</v>
      </c>
      <c r="AL52" s="107" t="s">
        <v>35</v>
      </c>
      <c r="AM52" s="93" t="s">
        <v>45</v>
      </c>
      <c r="AN52" s="136">
        <v>1</v>
      </c>
      <c r="AO52" s="136">
        <v>1</v>
      </c>
      <c r="AP52" s="107" t="s">
        <v>35</v>
      </c>
      <c r="AQ52" s="93" t="s">
        <v>45</v>
      </c>
      <c r="AR52" s="93" t="s">
        <v>45</v>
      </c>
      <c r="AS52" s="93" t="s">
        <v>45</v>
      </c>
      <c r="AT52" s="93" t="s">
        <v>45</v>
      </c>
      <c r="AU52" s="93" t="s">
        <v>45</v>
      </c>
      <c r="AV52" s="93" t="s">
        <v>45</v>
      </c>
      <c r="AW52" s="93" t="s">
        <v>45</v>
      </c>
      <c r="AX52" s="93" t="s">
        <v>45</v>
      </c>
      <c r="AY52" s="223"/>
    </row>
    <row r="53" ht="33" customHeight="true" spans="1:51">
      <c r="A53" s="89"/>
      <c r="B53" s="195"/>
      <c r="C53" s="89"/>
      <c r="D53" s="89"/>
      <c r="E53" s="27" t="s">
        <v>181</v>
      </c>
      <c r="F53" s="26" t="s">
        <v>25</v>
      </c>
      <c r="G53" s="26">
        <v>343</v>
      </c>
      <c r="H53" s="107" t="s">
        <v>35</v>
      </c>
      <c r="I53" s="11"/>
      <c r="J53" s="89"/>
      <c r="K53" s="96" t="s">
        <v>45</v>
      </c>
      <c r="L53" s="93" t="s">
        <v>45</v>
      </c>
      <c r="M53" s="93" t="s">
        <v>45</v>
      </c>
      <c r="N53" s="93" t="s">
        <v>45</v>
      </c>
      <c r="O53" s="93" t="s">
        <v>45</v>
      </c>
      <c r="P53" s="136">
        <v>26</v>
      </c>
      <c r="Q53" s="136">
        <v>26</v>
      </c>
      <c r="R53" s="107" t="s">
        <v>35</v>
      </c>
      <c r="S53" s="93" t="s">
        <v>45</v>
      </c>
      <c r="T53" s="136">
        <v>36</v>
      </c>
      <c r="U53" s="136">
        <v>36</v>
      </c>
      <c r="V53" s="107" t="s">
        <v>35</v>
      </c>
      <c r="W53" s="93" t="s">
        <v>45</v>
      </c>
      <c r="X53" s="136">
        <v>22</v>
      </c>
      <c r="Y53" s="136">
        <v>22</v>
      </c>
      <c r="Z53" s="107" t="s">
        <v>35</v>
      </c>
      <c r="AA53" s="93" t="s">
        <v>45</v>
      </c>
      <c r="AB53" s="136">
        <v>86</v>
      </c>
      <c r="AC53" s="136">
        <v>86</v>
      </c>
      <c r="AD53" s="107" t="s">
        <v>35</v>
      </c>
      <c r="AE53" s="93" t="s">
        <v>45</v>
      </c>
      <c r="AF53" s="136">
        <v>82</v>
      </c>
      <c r="AG53" s="136">
        <v>82</v>
      </c>
      <c r="AH53" s="107" t="s">
        <v>35</v>
      </c>
      <c r="AI53" s="93" t="s">
        <v>45</v>
      </c>
      <c r="AJ53" s="136">
        <v>16</v>
      </c>
      <c r="AK53" s="136">
        <v>16</v>
      </c>
      <c r="AL53" s="107" t="s">
        <v>35</v>
      </c>
      <c r="AM53" s="93" t="s">
        <v>45</v>
      </c>
      <c r="AN53" s="136">
        <v>75</v>
      </c>
      <c r="AO53" s="136">
        <v>75</v>
      </c>
      <c r="AP53" s="107" t="s">
        <v>35</v>
      </c>
      <c r="AQ53" s="93" t="s">
        <v>45</v>
      </c>
      <c r="AR53" s="93" t="s">
        <v>45</v>
      </c>
      <c r="AS53" s="93" t="s">
        <v>45</v>
      </c>
      <c r="AT53" s="93" t="s">
        <v>45</v>
      </c>
      <c r="AU53" s="93" t="s">
        <v>45</v>
      </c>
      <c r="AV53" s="93" t="s">
        <v>45</v>
      </c>
      <c r="AW53" s="93" t="s">
        <v>45</v>
      </c>
      <c r="AX53" s="93" t="s">
        <v>45</v>
      </c>
      <c r="AY53" s="223"/>
    </row>
    <row r="54" ht="19.5" spans="1:51">
      <c r="A54" s="89"/>
      <c r="B54" s="195"/>
      <c r="C54" s="89"/>
      <c r="D54" s="26" t="s">
        <v>182</v>
      </c>
      <c r="E54" s="203" t="s">
        <v>179</v>
      </c>
      <c r="F54" s="26" t="s">
        <v>25</v>
      </c>
      <c r="G54" s="26">
        <v>1966</v>
      </c>
      <c r="H54" s="119" t="s">
        <v>45</v>
      </c>
      <c r="I54" s="11"/>
      <c r="J54" s="89"/>
      <c r="K54" s="101">
        <v>1966</v>
      </c>
      <c r="L54" s="59">
        <v>1966</v>
      </c>
      <c r="M54" s="93" t="s">
        <v>45</v>
      </c>
      <c r="N54" s="93" t="s">
        <v>45</v>
      </c>
      <c r="O54" s="101">
        <v>1966</v>
      </c>
      <c r="P54" s="59">
        <v>1966</v>
      </c>
      <c r="Q54" s="93" t="s">
        <v>45</v>
      </c>
      <c r="R54" s="93" t="s">
        <v>45</v>
      </c>
      <c r="S54" s="101">
        <v>1966</v>
      </c>
      <c r="T54" s="59">
        <v>1966</v>
      </c>
      <c r="U54" s="93" t="s">
        <v>45</v>
      </c>
      <c r="V54" s="93" t="s">
        <v>45</v>
      </c>
      <c r="W54" s="119" t="s">
        <v>45</v>
      </c>
      <c r="X54" s="119" t="s">
        <v>45</v>
      </c>
      <c r="Y54" s="119" t="s">
        <v>45</v>
      </c>
      <c r="Z54" s="119" t="s">
        <v>45</v>
      </c>
      <c r="AA54" s="119" t="s">
        <v>45</v>
      </c>
      <c r="AB54" s="119" t="s">
        <v>45</v>
      </c>
      <c r="AC54" s="119" t="s">
        <v>45</v>
      </c>
      <c r="AD54" s="119" t="s">
        <v>45</v>
      </c>
      <c r="AE54" s="119" t="s">
        <v>45</v>
      </c>
      <c r="AF54" s="119" t="s">
        <v>45</v>
      </c>
      <c r="AG54" s="119" t="s">
        <v>45</v>
      </c>
      <c r="AH54" s="119" t="s">
        <v>45</v>
      </c>
      <c r="AI54" s="119" t="s">
        <v>45</v>
      </c>
      <c r="AJ54" s="119" t="s">
        <v>45</v>
      </c>
      <c r="AK54" s="119" t="s">
        <v>45</v>
      </c>
      <c r="AL54" s="119" t="s">
        <v>45</v>
      </c>
      <c r="AM54" s="119" t="s">
        <v>45</v>
      </c>
      <c r="AN54" s="119" t="s">
        <v>45</v>
      </c>
      <c r="AO54" s="119" t="s">
        <v>45</v>
      </c>
      <c r="AP54" s="119" t="s">
        <v>45</v>
      </c>
      <c r="AQ54" s="93" t="s">
        <v>45</v>
      </c>
      <c r="AR54" s="93" t="s">
        <v>45</v>
      </c>
      <c r="AS54" s="93" t="s">
        <v>45</v>
      </c>
      <c r="AT54" s="93" t="s">
        <v>45</v>
      </c>
      <c r="AU54" s="93" t="s">
        <v>45</v>
      </c>
      <c r="AV54" s="93" t="s">
        <v>45</v>
      </c>
      <c r="AW54" s="93" t="s">
        <v>45</v>
      </c>
      <c r="AX54" s="93" t="s">
        <v>45</v>
      </c>
      <c r="AY54" s="223"/>
    </row>
    <row r="55" ht="28.5" spans="1:51">
      <c r="A55" s="89"/>
      <c r="B55" s="195"/>
      <c r="C55" s="89"/>
      <c r="D55" s="89"/>
      <c r="E55" s="27" t="s">
        <v>180</v>
      </c>
      <c r="F55" s="26" t="s">
        <v>25</v>
      </c>
      <c r="G55" s="26">
        <v>15</v>
      </c>
      <c r="H55" s="107" t="s">
        <v>35</v>
      </c>
      <c r="I55" s="11"/>
      <c r="J55" s="89"/>
      <c r="K55" s="96" t="s">
        <v>45</v>
      </c>
      <c r="L55" s="93" t="s">
        <v>45</v>
      </c>
      <c r="M55" s="93" t="s">
        <v>45</v>
      </c>
      <c r="N55" s="93" t="s">
        <v>45</v>
      </c>
      <c r="O55" s="93" t="s">
        <v>45</v>
      </c>
      <c r="P55" s="136">
        <v>15</v>
      </c>
      <c r="Q55" s="136">
        <v>15</v>
      </c>
      <c r="R55" s="107" t="s">
        <v>35</v>
      </c>
      <c r="S55" s="119" t="s">
        <v>45</v>
      </c>
      <c r="T55" s="119" t="s">
        <v>45</v>
      </c>
      <c r="U55" s="119" t="s">
        <v>45</v>
      </c>
      <c r="V55" s="119" t="s">
        <v>45</v>
      </c>
      <c r="W55" s="119" t="s">
        <v>45</v>
      </c>
      <c r="X55" s="119" t="s">
        <v>45</v>
      </c>
      <c r="Y55" s="119" t="s">
        <v>45</v>
      </c>
      <c r="Z55" s="119" t="s">
        <v>45</v>
      </c>
      <c r="AA55" s="119" t="s">
        <v>45</v>
      </c>
      <c r="AB55" s="119" t="s">
        <v>45</v>
      </c>
      <c r="AC55" s="119" t="s">
        <v>45</v>
      </c>
      <c r="AD55" s="119" t="s">
        <v>45</v>
      </c>
      <c r="AE55" s="119" t="s">
        <v>45</v>
      </c>
      <c r="AF55" s="119" t="s">
        <v>45</v>
      </c>
      <c r="AG55" s="119" t="s">
        <v>45</v>
      </c>
      <c r="AH55" s="119" t="s">
        <v>45</v>
      </c>
      <c r="AI55" s="119" t="s">
        <v>45</v>
      </c>
      <c r="AJ55" s="119" t="s">
        <v>45</v>
      </c>
      <c r="AK55" s="119" t="s">
        <v>45</v>
      </c>
      <c r="AL55" s="119" t="s">
        <v>45</v>
      </c>
      <c r="AM55" s="119" t="s">
        <v>45</v>
      </c>
      <c r="AN55" s="119" t="s">
        <v>45</v>
      </c>
      <c r="AO55" s="119" t="s">
        <v>45</v>
      </c>
      <c r="AP55" s="119" t="s">
        <v>45</v>
      </c>
      <c r="AQ55" s="93" t="s">
        <v>45</v>
      </c>
      <c r="AR55" s="93" t="s">
        <v>45</v>
      </c>
      <c r="AS55" s="93" t="s">
        <v>45</v>
      </c>
      <c r="AT55" s="93" t="s">
        <v>45</v>
      </c>
      <c r="AU55" s="93" t="s">
        <v>45</v>
      </c>
      <c r="AV55" s="93" t="s">
        <v>45</v>
      </c>
      <c r="AW55" s="93" t="s">
        <v>45</v>
      </c>
      <c r="AX55" s="93" t="s">
        <v>45</v>
      </c>
      <c r="AY55" s="223"/>
    </row>
    <row r="56" ht="33" customHeight="true" spans="1:51">
      <c r="A56" s="89"/>
      <c r="B56" s="195"/>
      <c r="C56" s="89"/>
      <c r="D56" s="89"/>
      <c r="E56" s="27" t="s">
        <v>181</v>
      </c>
      <c r="F56" s="26" t="s">
        <v>25</v>
      </c>
      <c r="G56" s="26">
        <v>1</v>
      </c>
      <c r="H56" s="107" t="s">
        <v>35</v>
      </c>
      <c r="I56" s="6"/>
      <c r="J56" s="89"/>
      <c r="K56" s="96" t="s">
        <v>45</v>
      </c>
      <c r="L56" s="93" t="s">
        <v>45</v>
      </c>
      <c r="M56" s="93" t="s">
        <v>45</v>
      </c>
      <c r="N56" s="93" t="s">
        <v>45</v>
      </c>
      <c r="O56" s="93" t="s">
        <v>45</v>
      </c>
      <c r="P56" s="136">
        <v>1</v>
      </c>
      <c r="Q56" s="136">
        <v>1</v>
      </c>
      <c r="R56" s="107" t="s">
        <v>35</v>
      </c>
      <c r="S56" s="119" t="s">
        <v>45</v>
      </c>
      <c r="T56" s="119" t="s">
        <v>45</v>
      </c>
      <c r="U56" s="119" t="s">
        <v>45</v>
      </c>
      <c r="V56" s="119" t="s">
        <v>45</v>
      </c>
      <c r="W56" s="119" t="s">
        <v>45</v>
      </c>
      <c r="X56" s="119" t="s">
        <v>45</v>
      </c>
      <c r="Y56" s="119" t="s">
        <v>45</v>
      </c>
      <c r="Z56" s="119" t="s">
        <v>45</v>
      </c>
      <c r="AA56" s="119" t="s">
        <v>45</v>
      </c>
      <c r="AB56" s="119" t="s">
        <v>45</v>
      </c>
      <c r="AC56" s="119" t="s">
        <v>45</v>
      </c>
      <c r="AD56" s="119" t="s">
        <v>45</v>
      </c>
      <c r="AE56" s="119" t="s">
        <v>45</v>
      </c>
      <c r="AF56" s="119" t="s">
        <v>45</v>
      </c>
      <c r="AG56" s="119" t="s">
        <v>45</v>
      </c>
      <c r="AH56" s="119" t="s">
        <v>45</v>
      </c>
      <c r="AI56" s="119" t="s">
        <v>45</v>
      </c>
      <c r="AJ56" s="119" t="s">
        <v>45</v>
      </c>
      <c r="AK56" s="119" t="s">
        <v>45</v>
      </c>
      <c r="AL56" s="119" t="s">
        <v>45</v>
      </c>
      <c r="AM56" s="119" t="s">
        <v>45</v>
      </c>
      <c r="AN56" s="119" t="s">
        <v>45</v>
      </c>
      <c r="AO56" s="119" t="s">
        <v>45</v>
      </c>
      <c r="AP56" s="119" t="s">
        <v>45</v>
      </c>
      <c r="AQ56" s="93" t="s">
        <v>45</v>
      </c>
      <c r="AR56" s="93" t="s">
        <v>45</v>
      </c>
      <c r="AS56" s="93" t="s">
        <v>45</v>
      </c>
      <c r="AT56" s="93" t="s">
        <v>45</v>
      </c>
      <c r="AU56" s="93" t="s">
        <v>45</v>
      </c>
      <c r="AV56" s="93" t="s">
        <v>45</v>
      </c>
      <c r="AW56" s="93" t="s">
        <v>45</v>
      </c>
      <c r="AX56" s="93" t="s">
        <v>45</v>
      </c>
      <c r="AY56" s="223"/>
    </row>
    <row r="57" ht="14.25" spans="1:51">
      <c r="A57" s="60" t="s">
        <v>183</v>
      </c>
      <c r="B57" s="242">
        <v>21</v>
      </c>
      <c r="C57" s="26" t="s">
        <v>184</v>
      </c>
      <c r="D57" s="27" t="s">
        <v>185</v>
      </c>
      <c r="E57" s="89"/>
      <c r="F57" s="26" t="s">
        <v>186</v>
      </c>
      <c r="G57" s="59">
        <v>380</v>
      </c>
      <c r="H57" s="69">
        <v>3.8</v>
      </c>
      <c r="I57" s="100" t="s">
        <v>187</v>
      </c>
      <c r="J57" s="93" t="s">
        <v>26</v>
      </c>
      <c r="K57" s="96" t="s">
        <v>45</v>
      </c>
      <c r="L57" s="93" t="s">
        <v>45</v>
      </c>
      <c r="M57" s="93" t="s">
        <v>45</v>
      </c>
      <c r="N57" s="93" t="s">
        <v>45</v>
      </c>
      <c r="O57" s="93">
        <v>20</v>
      </c>
      <c r="P57" s="93">
        <v>150</v>
      </c>
      <c r="Q57" s="93">
        <v>150</v>
      </c>
      <c r="R57" s="117">
        <v>7.5</v>
      </c>
      <c r="S57" s="93">
        <v>10</v>
      </c>
      <c r="T57" s="93">
        <v>0</v>
      </c>
      <c r="U57" s="93">
        <v>10</v>
      </c>
      <c r="V57" s="117">
        <v>1</v>
      </c>
      <c r="W57" s="93">
        <v>10</v>
      </c>
      <c r="X57" s="93">
        <v>0</v>
      </c>
      <c r="Y57" s="93">
        <v>10</v>
      </c>
      <c r="Z57" s="117">
        <v>1</v>
      </c>
      <c r="AA57" s="124">
        <v>20</v>
      </c>
      <c r="AB57" s="124">
        <v>0</v>
      </c>
      <c r="AC57" s="93">
        <v>20</v>
      </c>
      <c r="AD57" s="117">
        <v>1</v>
      </c>
      <c r="AE57" s="93">
        <v>20</v>
      </c>
      <c r="AF57" s="93">
        <v>0</v>
      </c>
      <c r="AG57" s="93">
        <v>160</v>
      </c>
      <c r="AH57" s="117">
        <v>8</v>
      </c>
      <c r="AI57" s="93">
        <v>10</v>
      </c>
      <c r="AJ57" s="93">
        <v>0</v>
      </c>
      <c r="AK57" s="93">
        <v>10</v>
      </c>
      <c r="AL57" s="117">
        <v>1</v>
      </c>
      <c r="AM57" s="93">
        <v>10</v>
      </c>
      <c r="AN57" s="93">
        <v>0</v>
      </c>
      <c r="AO57" s="93">
        <v>20</v>
      </c>
      <c r="AP57" s="117">
        <v>2</v>
      </c>
      <c r="AQ57" s="93" t="s">
        <v>45</v>
      </c>
      <c r="AR57" s="93" t="s">
        <v>45</v>
      </c>
      <c r="AS57" s="93" t="s">
        <v>45</v>
      </c>
      <c r="AT57" s="93" t="s">
        <v>45</v>
      </c>
      <c r="AU57" s="93" t="s">
        <v>45</v>
      </c>
      <c r="AV57" s="93" t="s">
        <v>45</v>
      </c>
      <c r="AW57" s="93" t="s">
        <v>45</v>
      </c>
      <c r="AX57" s="93" t="s">
        <v>45</v>
      </c>
      <c r="AY57" s="223"/>
    </row>
    <row r="58" ht="14.25" spans="1:51">
      <c r="A58" s="89"/>
      <c r="B58" s="195"/>
      <c r="C58" s="89"/>
      <c r="D58" s="27" t="s">
        <v>188</v>
      </c>
      <c r="E58" s="89"/>
      <c r="F58" s="26" t="s">
        <v>186</v>
      </c>
      <c r="G58" s="59">
        <v>2</v>
      </c>
      <c r="H58" s="69">
        <v>1</v>
      </c>
      <c r="I58" s="11"/>
      <c r="J58" s="89"/>
      <c r="K58" s="96" t="s">
        <v>45</v>
      </c>
      <c r="L58" s="93" t="s">
        <v>45</v>
      </c>
      <c r="M58" s="93" t="s">
        <v>45</v>
      </c>
      <c r="N58" s="93" t="s">
        <v>45</v>
      </c>
      <c r="O58" s="93">
        <v>1</v>
      </c>
      <c r="P58" s="93">
        <v>1</v>
      </c>
      <c r="Q58" s="93">
        <v>1</v>
      </c>
      <c r="R58" s="117">
        <v>1</v>
      </c>
      <c r="S58" s="93" t="s">
        <v>45</v>
      </c>
      <c r="T58" s="93" t="s">
        <v>45</v>
      </c>
      <c r="U58" s="93" t="s">
        <v>45</v>
      </c>
      <c r="V58" s="93" t="s">
        <v>45</v>
      </c>
      <c r="W58" s="93">
        <v>1</v>
      </c>
      <c r="X58" s="93">
        <v>0</v>
      </c>
      <c r="Y58" s="93">
        <v>1</v>
      </c>
      <c r="Z58" s="117">
        <v>1</v>
      </c>
      <c r="AA58" s="93" t="s">
        <v>45</v>
      </c>
      <c r="AB58" s="93" t="s">
        <v>45</v>
      </c>
      <c r="AC58" s="93" t="s">
        <v>45</v>
      </c>
      <c r="AD58" s="93" t="s">
        <v>45</v>
      </c>
      <c r="AE58" s="93" t="s">
        <v>45</v>
      </c>
      <c r="AF58" s="93" t="s">
        <v>45</v>
      </c>
      <c r="AG58" s="93" t="s">
        <v>45</v>
      </c>
      <c r="AH58" s="93" t="s">
        <v>45</v>
      </c>
      <c r="AI58" s="93" t="s">
        <v>45</v>
      </c>
      <c r="AJ58" s="93" t="s">
        <v>45</v>
      </c>
      <c r="AK58" s="93" t="s">
        <v>45</v>
      </c>
      <c r="AL58" s="93" t="s">
        <v>45</v>
      </c>
      <c r="AM58" s="93" t="s">
        <v>45</v>
      </c>
      <c r="AN58" s="93" t="s">
        <v>45</v>
      </c>
      <c r="AO58" s="93" t="s">
        <v>45</v>
      </c>
      <c r="AP58" s="93" t="s">
        <v>45</v>
      </c>
      <c r="AQ58" s="93" t="s">
        <v>45</v>
      </c>
      <c r="AR58" s="93" t="s">
        <v>45</v>
      </c>
      <c r="AS58" s="93" t="s">
        <v>45</v>
      </c>
      <c r="AT58" s="93" t="s">
        <v>45</v>
      </c>
      <c r="AU58" s="93" t="s">
        <v>45</v>
      </c>
      <c r="AV58" s="93" t="s">
        <v>45</v>
      </c>
      <c r="AW58" s="93" t="s">
        <v>45</v>
      </c>
      <c r="AX58" s="93" t="s">
        <v>45</v>
      </c>
      <c r="AY58" s="223"/>
    </row>
    <row r="59" ht="14.25" spans="1:51">
      <c r="A59" s="89"/>
      <c r="B59" s="195"/>
      <c r="C59" s="89"/>
      <c r="D59" s="27" t="s">
        <v>189</v>
      </c>
      <c r="E59" s="89"/>
      <c r="F59" s="26" t="s">
        <v>186</v>
      </c>
      <c r="G59" s="59">
        <v>2</v>
      </c>
      <c r="H59" s="69">
        <v>1</v>
      </c>
      <c r="I59" s="11"/>
      <c r="J59" s="89"/>
      <c r="K59" s="96" t="s">
        <v>45</v>
      </c>
      <c r="L59" s="93" t="s">
        <v>45</v>
      </c>
      <c r="M59" s="93" t="s">
        <v>45</v>
      </c>
      <c r="N59" s="93" t="s">
        <v>45</v>
      </c>
      <c r="O59" s="93" t="s">
        <v>45</v>
      </c>
      <c r="P59" s="93" t="s">
        <v>45</v>
      </c>
      <c r="Q59" s="93" t="s">
        <v>45</v>
      </c>
      <c r="R59" s="93" t="s">
        <v>45</v>
      </c>
      <c r="S59" s="93">
        <v>1</v>
      </c>
      <c r="T59" s="93">
        <v>0</v>
      </c>
      <c r="U59" s="93">
        <v>1</v>
      </c>
      <c r="V59" s="117">
        <v>1</v>
      </c>
      <c r="W59" s="93" t="s">
        <v>45</v>
      </c>
      <c r="X59" s="93" t="s">
        <v>45</v>
      </c>
      <c r="Y59" s="93" t="s">
        <v>45</v>
      </c>
      <c r="Z59" s="93" t="s">
        <v>45</v>
      </c>
      <c r="AA59" s="93" t="s">
        <v>45</v>
      </c>
      <c r="AB59" s="93" t="s">
        <v>45</v>
      </c>
      <c r="AC59" s="93" t="s">
        <v>45</v>
      </c>
      <c r="AD59" s="93" t="s">
        <v>45</v>
      </c>
      <c r="AE59" s="93">
        <v>1</v>
      </c>
      <c r="AF59" s="93">
        <v>0</v>
      </c>
      <c r="AG59" s="93">
        <v>1</v>
      </c>
      <c r="AH59" s="117">
        <v>1</v>
      </c>
      <c r="AI59" s="93" t="s">
        <v>45</v>
      </c>
      <c r="AJ59" s="93" t="s">
        <v>45</v>
      </c>
      <c r="AK59" s="93" t="s">
        <v>45</v>
      </c>
      <c r="AL59" s="93" t="s">
        <v>45</v>
      </c>
      <c r="AM59" s="93" t="s">
        <v>45</v>
      </c>
      <c r="AN59" s="93" t="s">
        <v>45</v>
      </c>
      <c r="AO59" s="93" t="s">
        <v>45</v>
      </c>
      <c r="AP59" s="93" t="s">
        <v>45</v>
      </c>
      <c r="AQ59" s="93" t="s">
        <v>45</v>
      </c>
      <c r="AR59" s="93" t="s">
        <v>45</v>
      </c>
      <c r="AS59" s="93" t="s">
        <v>45</v>
      </c>
      <c r="AT59" s="93" t="s">
        <v>45</v>
      </c>
      <c r="AU59" s="93" t="s">
        <v>45</v>
      </c>
      <c r="AV59" s="93" t="s">
        <v>45</v>
      </c>
      <c r="AW59" s="93" t="s">
        <v>45</v>
      </c>
      <c r="AX59" s="93" t="s">
        <v>45</v>
      </c>
      <c r="AY59" s="223"/>
    </row>
    <row r="60" ht="14.25" spans="1:51">
      <c r="A60" s="89"/>
      <c r="B60" s="195"/>
      <c r="C60" s="89"/>
      <c r="D60" s="27" t="s">
        <v>190</v>
      </c>
      <c r="E60" s="89"/>
      <c r="F60" s="26" t="s">
        <v>186</v>
      </c>
      <c r="G60" s="107" t="s">
        <v>45</v>
      </c>
      <c r="H60" s="107" t="s">
        <v>45</v>
      </c>
      <c r="I60" s="6"/>
      <c r="J60" s="89"/>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row>
    <row r="61" ht="57.75" customHeight="true" spans="1:51">
      <c r="A61" s="89"/>
      <c r="B61" s="195"/>
      <c r="C61" s="89"/>
      <c r="D61" s="27" t="s">
        <v>191</v>
      </c>
      <c r="E61" s="89"/>
      <c r="F61" s="26" t="s">
        <v>192</v>
      </c>
      <c r="G61" s="26">
        <v>1080</v>
      </c>
      <c r="H61" s="66">
        <v>1.44</v>
      </c>
      <c r="I61" s="26" t="s">
        <v>193</v>
      </c>
      <c r="J61" s="313" t="s">
        <v>194</v>
      </c>
      <c r="K61" s="96" t="s">
        <v>45</v>
      </c>
      <c r="L61" s="93" t="s">
        <v>45</v>
      </c>
      <c r="M61" s="93" t="s">
        <v>45</v>
      </c>
      <c r="N61" s="93" t="s">
        <v>45</v>
      </c>
      <c r="O61" s="93" t="s">
        <v>45</v>
      </c>
      <c r="P61" s="119">
        <v>330</v>
      </c>
      <c r="Q61" s="119">
        <v>330</v>
      </c>
      <c r="R61" s="93" t="s">
        <v>45</v>
      </c>
      <c r="S61" s="93">
        <v>30</v>
      </c>
      <c r="T61" s="119" t="s">
        <v>45</v>
      </c>
      <c r="U61" s="107">
        <v>30</v>
      </c>
      <c r="V61" s="153">
        <v>1</v>
      </c>
      <c r="W61" s="119" t="s">
        <v>45</v>
      </c>
      <c r="X61" s="119" t="s">
        <v>45</v>
      </c>
      <c r="Y61" s="119" t="s">
        <v>45</v>
      </c>
      <c r="Z61" s="119" t="s">
        <v>45</v>
      </c>
      <c r="AA61" s="260">
        <v>270</v>
      </c>
      <c r="AB61" s="261">
        <v>0.15</v>
      </c>
      <c r="AC61" s="260">
        <v>270</v>
      </c>
      <c r="AD61" s="261">
        <v>1</v>
      </c>
      <c r="AE61" s="119">
        <v>270</v>
      </c>
      <c r="AF61" s="107" t="s">
        <v>45</v>
      </c>
      <c r="AG61" s="119">
        <v>270</v>
      </c>
      <c r="AH61" s="153">
        <v>1</v>
      </c>
      <c r="AI61" s="93" t="s">
        <v>45</v>
      </c>
      <c r="AJ61" s="93" t="s">
        <v>45</v>
      </c>
      <c r="AK61" s="93" t="s">
        <v>45</v>
      </c>
      <c r="AL61" s="93" t="s">
        <v>45</v>
      </c>
      <c r="AM61" s="93">
        <v>180</v>
      </c>
      <c r="AN61" s="93" t="s">
        <v>45</v>
      </c>
      <c r="AO61" s="93">
        <v>180</v>
      </c>
      <c r="AP61" s="117">
        <v>1</v>
      </c>
      <c r="AQ61" s="93" t="s">
        <v>45</v>
      </c>
      <c r="AR61" s="93" t="s">
        <v>45</v>
      </c>
      <c r="AS61" s="93" t="s">
        <v>45</v>
      </c>
      <c r="AT61" s="93" t="s">
        <v>45</v>
      </c>
      <c r="AU61" s="93" t="s">
        <v>45</v>
      </c>
      <c r="AV61" s="93" t="s">
        <v>45</v>
      </c>
      <c r="AW61" s="93" t="s">
        <v>45</v>
      </c>
      <c r="AX61" s="93" t="s">
        <v>45</v>
      </c>
      <c r="AY61" s="223" t="s">
        <v>195</v>
      </c>
    </row>
    <row r="62" ht="33" customHeight="true" spans="1:51">
      <c r="A62" s="89"/>
      <c r="B62" s="195"/>
      <c r="C62" s="89"/>
      <c r="D62" s="27" t="s">
        <v>196</v>
      </c>
      <c r="E62" s="89"/>
      <c r="F62" s="26" t="s">
        <v>192</v>
      </c>
      <c r="G62" s="26">
        <v>6</v>
      </c>
      <c r="H62" s="66">
        <v>1.5</v>
      </c>
      <c r="I62" s="89"/>
      <c r="J62" s="195"/>
      <c r="K62" s="96" t="s">
        <v>45</v>
      </c>
      <c r="L62" s="93" t="s">
        <v>45</v>
      </c>
      <c r="M62" s="93" t="s">
        <v>45</v>
      </c>
      <c r="N62" s="93" t="s">
        <v>45</v>
      </c>
      <c r="O62" s="93" t="s">
        <v>45</v>
      </c>
      <c r="P62" s="119">
        <v>2</v>
      </c>
      <c r="Q62" s="119">
        <v>2</v>
      </c>
      <c r="R62" s="93" t="s">
        <v>45</v>
      </c>
      <c r="S62" s="107">
        <v>1</v>
      </c>
      <c r="T62" s="107" t="s">
        <v>45</v>
      </c>
      <c r="U62" s="107">
        <v>1</v>
      </c>
      <c r="V62" s="209">
        <v>1</v>
      </c>
      <c r="W62" s="107" t="s">
        <v>45</v>
      </c>
      <c r="X62" s="107" t="s">
        <v>45</v>
      </c>
      <c r="Y62" s="107" t="s">
        <v>45</v>
      </c>
      <c r="Z62" s="107" t="s">
        <v>45</v>
      </c>
      <c r="AA62" s="260">
        <v>1</v>
      </c>
      <c r="AB62" s="261">
        <v>0.15</v>
      </c>
      <c r="AC62" s="328">
        <v>1</v>
      </c>
      <c r="AD62" s="261">
        <v>1</v>
      </c>
      <c r="AE62" s="119">
        <v>1</v>
      </c>
      <c r="AF62" s="107" t="s">
        <v>45</v>
      </c>
      <c r="AG62" s="107">
        <v>1</v>
      </c>
      <c r="AH62" s="209">
        <v>1</v>
      </c>
      <c r="AI62" s="93" t="s">
        <v>45</v>
      </c>
      <c r="AJ62" s="93" t="s">
        <v>45</v>
      </c>
      <c r="AK62" s="93" t="s">
        <v>45</v>
      </c>
      <c r="AL62" s="93" t="s">
        <v>45</v>
      </c>
      <c r="AM62" s="107">
        <v>1</v>
      </c>
      <c r="AN62" s="107" t="s">
        <v>45</v>
      </c>
      <c r="AO62" s="107">
        <v>1</v>
      </c>
      <c r="AP62" s="209">
        <v>1</v>
      </c>
      <c r="AQ62" s="93" t="s">
        <v>45</v>
      </c>
      <c r="AR62" s="93" t="s">
        <v>45</v>
      </c>
      <c r="AS62" s="93" t="s">
        <v>45</v>
      </c>
      <c r="AT62" s="93" t="s">
        <v>45</v>
      </c>
      <c r="AU62" s="93" t="s">
        <v>45</v>
      </c>
      <c r="AV62" s="93" t="s">
        <v>45</v>
      </c>
      <c r="AW62" s="93" t="s">
        <v>45</v>
      </c>
      <c r="AX62" s="93" t="s">
        <v>45</v>
      </c>
      <c r="AY62" s="223"/>
    </row>
    <row r="63" ht="49.5" customHeight="true" spans="1:51">
      <c r="A63" s="89"/>
      <c r="B63" s="242">
        <v>22</v>
      </c>
      <c r="C63" s="27" t="s">
        <v>197</v>
      </c>
      <c r="D63" s="27" t="s">
        <v>198</v>
      </c>
      <c r="E63" s="89"/>
      <c r="F63" s="26" t="s">
        <v>192</v>
      </c>
      <c r="G63" s="57">
        <v>1446</v>
      </c>
      <c r="H63" s="94">
        <v>0.964</v>
      </c>
      <c r="I63" s="318" t="s">
        <v>199</v>
      </c>
      <c r="J63" s="27" t="s">
        <v>200</v>
      </c>
      <c r="K63" s="319"/>
      <c r="L63" s="93" t="s">
        <v>45</v>
      </c>
      <c r="M63" s="93" t="s">
        <v>45</v>
      </c>
      <c r="N63" s="93" t="s">
        <v>45</v>
      </c>
      <c r="O63" s="93" t="s">
        <v>45</v>
      </c>
      <c r="P63" s="93" t="s">
        <v>45</v>
      </c>
      <c r="Q63" s="93" t="s">
        <v>45</v>
      </c>
      <c r="R63" s="93" t="s">
        <v>45</v>
      </c>
      <c r="S63" s="93" t="s">
        <v>45</v>
      </c>
      <c r="T63" s="93" t="s">
        <v>45</v>
      </c>
      <c r="U63" s="93" t="s">
        <v>45</v>
      </c>
      <c r="V63" s="93" t="s">
        <v>45</v>
      </c>
      <c r="W63" s="93">
        <v>1500</v>
      </c>
      <c r="X63" s="93">
        <v>0</v>
      </c>
      <c r="Y63" s="93">
        <v>1446</v>
      </c>
      <c r="Z63" s="94">
        <v>0.964</v>
      </c>
      <c r="AA63" s="93" t="s">
        <v>45</v>
      </c>
      <c r="AB63" s="93" t="s">
        <v>45</v>
      </c>
      <c r="AC63" s="93" t="s">
        <v>45</v>
      </c>
      <c r="AD63" s="93" t="s">
        <v>45</v>
      </c>
      <c r="AE63" s="93" t="s">
        <v>45</v>
      </c>
      <c r="AF63" s="93" t="s">
        <v>45</v>
      </c>
      <c r="AG63" s="93" t="s">
        <v>45</v>
      </c>
      <c r="AH63" s="93" t="s">
        <v>45</v>
      </c>
      <c r="AI63" s="93" t="s">
        <v>45</v>
      </c>
      <c r="AJ63" s="93" t="s">
        <v>45</v>
      </c>
      <c r="AK63" s="93" t="s">
        <v>45</v>
      </c>
      <c r="AL63" s="93" t="s">
        <v>45</v>
      </c>
      <c r="AM63" s="93" t="s">
        <v>45</v>
      </c>
      <c r="AN63" s="93" t="s">
        <v>45</v>
      </c>
      <c r="AO63" s="93" t="s">
        <v>45</v>
      </c>
      <c r="AP63" s="93" t="s">
        <v>45</v>
      </c>
      <c r="AQ63" s="93" t="s">
        <v>45</v>
      </c>
      <c r="AR63" s="93" t="s">
        <v>45</v>
      </c>
      <c r="AS63" s="93" t="s">
        <v>45</v>
      </c>
      <c r="AT63" s="93" t="s">
        <v>45</v>
      </c>
      <c r="AU63" s="93" t="s">
        <v>45</v>
      </c>
      <c r="AV63" s="93" t="s">
        <v>45</v>
      </c>
      <c r="AW63" s="93" t="s">
        <v>45</v>
      </c>
      <c r="AX63" s="93" t="s">
        <v>45</v>
      </c>
      <c r="AY63" s="223"/>
    </row>
    <row r="64" ht="38.25" customHeight="true" spans="1:51">
      <c r="A64" s="89"/>
      <c r="B64" s="242">
        <v>23</v>
      </c>
      <c r="C64" s="27" t="s">
        <v>201</v>
      </c>
      <c r="D64" s="27" t="s">
        <v>202</v>
      </c>
      <c r="E64" s="89"/>
      <c r="F64" s="26" t="s">
        <v>192</v>
      </c>
      <c r="G64" s="164">
        <v>246</v>
      </c>
      <c r="H64" s="165">
        <v>1.0885</v>
      </c>
      <c r="I64" s="320" t="s">
        <v>203</v>
      </c>
      <c r="J64" s="27" t="s">
        <v>204</v>
      </c>
      <c r="K64" s="96">
        <v>24</v>
      </c>
      <c r="L64" s="93">
        <v>2</v>
      </c>
      <c r="M64" s="93">
        <v>28</v>
      </c>
      <c r="N64" s="94">
        <v>1.1667</v>
      </c>
      <c r="O64" s="59" t="s">
        <v>45</v>
      </c>
      <c r="P64" s="59" t="s">
        <v>45</v>
      </c>
      <c r="Q64" s="59" t="s">
        <v>45</v>
      </c>
      <c r="R64" s="59" t="s">
        <v>45</v>
      </c>
      <c r="S64" s="59">
        <v>11</v>
      </c>
      <c r="T64" s="59">
        <v>0</v>
      </c>
      <c r="U64" s="59">
        <v>11</v>
      </c>
      <c r="V64" s="70">
        <v>1</v>
      </c>
      <c r="W64" s="59">
        <v>43</v>
      </c>
      <c r="X64" s="59">
        <v>0</v>
      </c>
      <c r="Y64" s="59">
        <v>43</v>
      </c>
      <c r="Z64" s="70">
        <v>1</v>
      </c>
      <c r="AA64" s="59">
        <v>30</v>
      </c>
      <c r="AB64" s="59">
        <v>0</v>
      </c>
      <c r="AC64" s="59">
        <v>40</v>
      </c>
      <c r="AD64" s="68">
        <v>1.3333</v>
      </c>
      <c r="AE64" s="59">
        <v>59</v>
      </c>
      <c r="AF64" s="59">
        <v>0</v>
      </c>
      <c r="AG64" s="59">
        <v>59</v>
      </c>
      <c r="AH64" s="70">
        <v>1</v>
      </c>
      <c r="AI64" s="59">
        <v>19</v>
      </c>
      <c r="AJ64" s="59">
        <v>0</v>
      </c>
      <c r="AK64" s="59">
        <v>19</v>
      </c>
      <c r="AL64" s="70">
        <v>1</v>
      </c>
      <c r="AM64" s="59">
        <v>40</v>
      </c>
      <c r="AN64" s="59">
        <v>0</v>
      </c>
      <c r="AO64" s="59">
        <v>46</v>
      </c>
      <c r="AP64" s="70">
        <v>1.15</v>
      </c>
      <c r="AQ64" s="93" t="s">
        <v>45</v>
      </c>
      <c r="AR64" s="93" t="s">
        <v>45</v>
      </c>
      <c r="AS64" s="93" t="s">
        <v>45</v>
      </c>
      <c r="AT64" s="93" t="s">
        <v>45</v>
      </c>
      <c r="AU64" s="93" t="s">
        <v>45</v>
      </c>
      <c r="AV64" s="93" t="s">
        <v>45</v>
      </c>
      <c r="AW64" s="93" t="s">
        <v>45</v>
      </c>
      <c r="AX64" s="93" t="s">
        <v>45</v>
      </c>
      <c r="AY64" s="223"/>
    </row>
    <row r="65" ht="36" customHeight="true" spans="1:51">
      <c r="A65" s="89"/>
      <c r="B65" s="242">
        <v>24</v>
      </c>
      <c r="C65" s="27" t="s">
        <v>205</v>
      </c>
      <c r="D65" s="27" t="s">
        <v>206</v>
      </c>
      <c r="E65" s="89"/>
      <c r="F65" s="26" t="s">
        <v>192</v>
      </c>
      <c r="G65" s="202">
        <v>15240</v>
      </c>
      <c r="H65" s="227">
        <v>1.0649</v>
      </c>
      <c r="I65" s="227" t="s">
        <v>207</v>
      </c>
      <c r="J65" s="202" t="s">
        <v>208</v>
      </c>
      <c r="K65" s="230">
        <v>5558</v>
      </c>
      <c r="L65" s="124">
        <v>0</v>
      </c>
      <c r="M65" s="124">
        <v>6648</v>
      </c>
      <c r="N65" s="95">
        <v>1.1961</v>
      </c>
      <c r="O65" s="202">
        <v>104</v>
      </c>
      <c r="P65" s="202">
        <v>0</v>
      </c>
      <c r="Q65" s="202">
        <v>128</v>
      </c>
      <c r="R65" s="208">
        <v>1.2308</v>
      </c>
      <c r="S65" s="202">
        <v>1357</v>
      </c>
      <c r="T65" s="202">
        <v>3</v>
      </c>
      <c r="U65" s="202">
        <v>1223</v>
      </c>
      <c r="V65" s="208">
        <v>0.9013</v>
      </c>
      <c r="W65" s="202">
        <v>343</v>
      </c>
      <c r="X65" s="202">
        <v>1</v>
      </c>
      <c r="Y65" s="202">
        <v>374</v>
      </c>
      <c r="Z65" s="208">
        <v>1.0904</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124" t="s">
        <v>45</v>
      </c>
      <c r="AR65" s="124" t="s">
        <v>45</v>
      </c>
      <c r="AS65" s="124" t="s">
        <v>45</v>
      </c>
      <c r="AT65" s="124" t="s">
        <v>45</v>
      </c>
      <c r="AU65" s="124" t="s">
        <v>45</v>
      </c>
      <c r="AV65" s="124" t="s">
        <v>45</v>
      </c>
      <c r="AW65" s="124" t="s">
        <v>45</v>
      </c>
      <c r="AX65" s="124" t="s">
        <v>45</v>
      </c>
      <c r="AY65" s="223"/>
    </row>
    <row r="66" ht="33" customHeight="true" spans="1:51">
      <c r="A66" s="89"/>
      <c r="B66" s="195"/>
      <c r="C66" s="89"/>
      <c r="D66" s="27" t="s">
        <v>209</v>
      </c>
      <c r="E66" s="89"/>
      <c r="F66" s="26" t="s">
        <v>91</v>
      </c>
      <c r="G66" s="26">
        <v>42</v>
      </c>
      <c r="H66" s="53">
        <v>0.5122</v>
      </c>
      <c r="I66" s="100" t="s">
        <v>210</v>
      </c>
      <c r="J66" s="93" t="s">
        <v>211</v>
      </c>
      <c r="K66" s="96" t="s">
        <v>45</v>
      </c>
      <c r="L66" s="93" t="s">
        <v>45</v>
      </c>
      <c r="M66" s="93" t="s">
        <v>45</v>
      </c>
      <c r="N66" s="93" t="s">
        <v>45</v>
      </c>
      <c r="O66" s="119">
        <v>15</v>
      </c>
      <c r="P66" s="119">
        <v>0</v>
      </c>
      <c r="Q66" s="119">
        <v>15</v>
      </c>
      <c r="R66" s="153">
        <v>1</v>
      </c>
      <c r="S66" s="119">
        <v>9</v>
      </c>
      <c r="T66" s="119">
        <v>0</v>
      </c>
      <c r="U66" s="119">
        <v>7</v>
      </c>
      <c r="V66" s="120">
        <v>0.7778</v>
      </c>
      <c r="W66" s="119">
        <v>4</v>
      </c>
      <c r="X66" s="119">
        <v>0</v>
      </c>
      <c r="Y66" s="119">
        <v>4</v>
      </c>
      <c r="Z66" s="120">
        <v>1</v>
      </c>
      <c r="AA66" s="119">
        <v>20</v>
      </c>
      <c r="AB66" s="119">
        <v>0</v>
      </c>
      <c r="AC66" s="119">
        <v>0</v>
      </c>
      <c r="AD66" s="153">
        <v>0</v>
      </c>
      <c r="AE66" s="119">
        <v>16</v>
      </c>
      <c r="AF66" s="119">
        <v>0</v>
      </c>
      <c r="AG66" s="119">
        <v>14</v>
      </c>
      <c r="AH66" s="120">
        <v>0.875</v>
      </c>
      <c r="AI66" s="119">
        <v>9</v>
      </c>
      <c r="AJ66" s="119">
        <v>2</v>
      </c>
      <c r="AK66" s="119">
        <v>2</v>
      </c>
      <c r="AL66" s="120">
        <v>0.2222</v>
      </c>
      <c r="AM66" s="119">
        <v>9</v>
      </c>
      <c r="AN66" s="119">
        <v>0</v>
      </c>
      <c r="AO66" s="119">
        <v>0</v>
      </c>
      <c r="AP66" s="153">
        <v>0</v>
      </c>
      <c r="AQ66" s="93" t="s">
        <v>45</v>
      </c>
      <c r="AR66" s="93" t="s">
        <v>45</v>
      </c>
      <c r="AS66" s="93" t="s">
        <v>45</v>
      </c>
      <c r="AT66" s="93" t="s">
        <v>45</v>
      </c>
      <c r="AU66" s="93" t="s">
        <v>45</v>
      </c>
      <c r="AV66" s="93" t="s">
        <v>45</v>
      </c>
      <c r="AW66" s="93" t="s">
        <v>45</v>
      </c>
      <c r="AX66" s="93" t="s">
        <v>45</v>
      </c>
      <c r="AY66" s="223" t="s">
        <v>212</v>
      </c>
    </row>
    <row r="67" ht="33" customHeight="true" spans="1:51">
      <c r="A67" s="89"/>
      <c r="B67" s="195"/>
      <c r="C67" s="89"/>
      <c r="D67" s="27" t="s">
        <v>213</v>
      </c>
      <c r="E67" s="89"/>
      <c r="F67" s="26" t="s">
        <v>91</v>
      </c>
      <c r="G67" s="26">
        <v>16</v>
      </c>
      <c r="H67" s="53">
        <v>0.2909</v>
      </c>
      <c r="I67" s="6"/>
      <c r="J67" s="89"/>
      <c r="K67" s="96" t="s">
        <v>45</v>
      </c>
      <c r="L67" s="93" t="s">
        <v>45</v>
      </c>
      <c r="M67" s="93" t="s">
        <v>45</v>
      </c>
      <c r="N67" s="93" t="s">
        <v>45</v>
      </c>
      <c r="O67" s="119">
        <v>6</v>
      </c>
      <c r="P67" s="119">
        <v>0</v>
      </c>
      <c r="Q67" s="119">
        <v>6</v>
      </c>
      <c r="R67" s="153">
        <v>1</v>
      </c>
      <c r="S67" s="119">
        <v>9</v>
      </c>
      <c r="T67" s="119">
        <v>0</v>
      </c>
      <c r="U67" s="119">
        <v>7</v>
      </c>
      <c r="V67" s="120">
        <v>0.7778</v>
      </c>
      <c r="W67" s="119">
        <v>3</v>
      </c>
      <c r="X67" s="119">
        <v>0</v>
      </c>
      <c r="Y67" s="119">
        <v>3</v>
      </c>
      <c r="Z67" s="120">
        <v>1</v>
      </c>
      <c r="AA67" s="119">
        <v>20</v>
      </c>
      <c r="AB67" s="119">
        <v>0</v>
      </c>
      <c r="AC67" s="119">
        <v>0</v>
      </c>
      <c r="AD67" s="153">
        <v>0</v>
      </c>
      <c r="AE67" s="119">
        <v>9</v>
      </c>
      <c r="AF67" s="119">
        <v>0</v>
      </c>
      <c r="AG67" s="119">
        <v>0</v>
      </c>
      <c r="AH67" s="153">
        <v>0</v>
      </c>
      <c r="AI67" s="119">
        <v>3</v>
      </c>
      <c r="AJ67" s="119">
        <v>0</v>
      </c>
      <c r="AK67" s="119">
        <v>0</v>
      </c>
      <c r="AL67" s="120">
        <v>0</v>
      </c>
      <c r="AM67" s="119">
        <v>5</v>
      </c>
      <c r="AN67" s="119">
        <v>0</v>
      </c>
      <c r="AO67" s="119">
        <v>0</v>
      </c>
      <c r="AP67" s="153">
        <v>0</v>
      </c>
      <c r="AQ67" s="93" t="s">
        <v>45</v>
      </c>
      <c r="AR67" s="93" t="s">
        <v>45</v>
      </c>
      <c r="AS67" s="93" t="s">
        <v>45</v>
      </c>
      <c r="AT67" s="93" t="s">
        <v>45</v>
      </c>
      <c r="AU67" s="93" t="s">
        <v>45</v>
      </c>
      <c r="AV67" s="93" t="s">
        <v>45</v>
      </c>
      <c r="AW67" s="93" t="s">
        <v>45</v>
      </c>
      <c r="AX67" s="93" t="s">
        <v>45</v>
      </c>
      <c r="AY67" s="89"/>
    </row>
    <row r="68" ht="36" customHeight="true" spans="1:51">
      <c r="A68" s="89"/>
      <c r="B68" s="242">
        <v>25</v>
      </c>
      <c r="C68" s="27" t="s">
        <v>214</v>
      </c>
      <c r="D68" s="27" t="s">
        <v>215</v>
      </c>
      <c r="E68" s="89"/>
      <c r="F68" s="26" t="s">
        <v>192</v>
      </c>
      <c r="G68" s="57">
        <v>24778</v>
      </c>
      <c r="H68" s="68">
        <v>1.0773</v>
      </c>
      <c r="I68" s="59" t="s">
        <v>216</v>
      </c>
      <c r="J68" s="59" t="s">
        <v>217</v>
      </c>
      <c r="K68" s="96" t="s">
        <v>45</v>
      </c>
      <c r="L68" s="93" t="s">
        <v>45</v>
      </c>
      <c r="M68" s="93" t="s">
        <v>45</v>
      </c>
      <c r="N68" s="93" t="s">
        <v>45</v>
      </c>
      <c r="O68" s="93">
        <v>3445</v>
      </c>
      <c r="P68" s="119">
        <v>95</v>
      </c>
      <c r="Q68" s="119">
        <v>4214</v>
      </c>
      <c r="R68" s="120">
        <v>1.2232</v>
      </c>
      <c r="S68" s="93">
        <v>2631</v>
      </c>
      <c r="T68" s="93">
        <v>200</v>
      </c>
      <c r="U68" s="93">
        <v>2680</v>
      </c>
      <c r="V68" s="94">
        <v>1.0186</v>
      </c>
      <c r="W68" s="93">
        <v>1612</v>
      </c>
      <c r="X68" s="119">
        <v>24</v>
      </c>
      <c r="Y68" s="119">
        <v>1667</v>
      </c>
      <c r="Z68" s="120">
        <v>1.0341</v>
      </c>
      <c r="AA68" s="93">
        <v>7073</v>
      </c>
      <c r="AB68" s="119">
        <v>125</v>
      </c>
      <c r="AC68" s="119">
        <v>7844</v>
      </c>
      <c r="AD68" s="188">
        <v>1.109</v>
      </c>
      <c r="AE68" s="93">
        <v>4269</v>
      </c>
      <c r="AF68" s="93">
        <v>20</v>
      </c>
      <c r="AG68" s="93">
        <v>4444</v>
      </c>
      <c r="AH68" s="295">
        <v>1.041</v>
      </c>
      <c r="AI68" s="93">
        <v>1562</v>
      </c>
      <c r="AJ68" s="119">
        <v>0</v>
      </c>
      <c r="AK68" s="119">
        <v>1371</v>
      </c>
      <c r="AL68" s="120">
        <v>0.8777</v>
      </c>
      <c r="AM68" s="93">
        <v>2408</v>
      </c>
      <c r="AN68" s="119">
        <v>90</v>
      </c>
      <c r="AO68" s="119">
        <v>2558</v>
      </c>
      <c r="AP68" s="120">
        <v>1.0623</v>
      </c>
      <c r="AQ68" s="93" t="s">
        <v>45</v>
      </c>
      <c r="AR68" s="93" t="s">
        <v>45</v>
      </c>
      <c r="AS68" s="93" t="s">
        <v>45</v>
      </c>
      <c r="AT68" s="93"/>
      <c r="AU68" s="93" t="s">
        <v>45</v>
      </c>
      <c r="AV68" s="93" t="s">
        <v>45</v>
      </c>
      <c r="AW68" s="93" t="s">
        <v>45</v>
      </c>
      <c r="AX68" s="93" t="s">
        <v>45</v>
      </c>
      <c r="AY68" s="223"/>
    </row>
    <row r="69" ht="47.25" customHeight="true" spans="1:51">
      <c r="A69" s="89"/>
      <c r="B69" s="195"/>
      <c r="C69" s="89"/>
      <c r="D69" s="27" t="s">
        <v>218</v>
      </c>
      <c r="E69" s="89"/>
      <c r="F69" s="26" t="s">
        <v>192</v>
      </c>
      <c r="G69" s="57">
        <v>87778</v>
      </c>
      <c r="H69" s="68">
        <v>1.0207</v>
      </c>
      <c r="I69" s="89"/>
      <c r="J69" s="89"/>
      <c r="K69" s="96" t="s">
        <v>45</v>
      </c>
      <c r="L69" s="93" t="s">
        <v>45</v>
      </c>
      <c r="M69" s="93" t="s">
        <v>45</v>
      </c>
      <c r="N69" s="93" t="s">
        <v>45</v>
      </c>
      <c r="O69" s="93">
        <v>13988</v>
      </c>
      <c r="P69" s="119">
        <v>14701</v>
      </c>
      <c r="Q69" s="119">
        <v>14701</v>
      </c>
      <c r="R69" s="188">
        <v>1.051</v>
      </c>
      <c r="S69" s="93">
        <v>9360</v>
      </c>
      <c r="T69" s="93">
        <v>9434</v>
      </c>
      <c r="U69" s="93">
        <v>9434</v>
      </c>
      <c r="V69" s="94">
        <v>1.0079</v>
      </c>
      <c r="W69" s="93">
        <v>5735</v>
      </c>
      <c r="X69" s="119">
        <v>5805</v>
      </c>
      <c r="Y69" s="119">
        <v>5805</v>
      </c>
      <c r="Z69" s="120">
        <v>1.0122</v>
      </c>
      <c r="AA69" s="93">
        <v>26880</v>
      </c>
      <c r="AB69" s="119">
        <v>27629</v>
      </c>
      <c r="AC69" s="119">
        <v>27629</v>
      </c>
      <c r="AD69" s="120">
        <v>1.0279</v>
      </c>
      <c r="AE69" s="93">
        <v>15189</v>
      </c>
      <c r="AF69" s="93">
        <v>15402</v>
      </c>
      <c r="AG69" s="93">
        <v>15402</v>
      </c>
      <c r="AH69" s="295">
        <v>1.014</v>
      </c>
      <c r="AI69" s="93">
        <v>5561</v>
      </c>
      <c r="AJ69" s="119">
        <v>5384</v>
      </c>
      <c r="AK69" s="119">
        <v>5384</v>
      </c>
      <c r="AL69" s="120">
        <v>0.9682</v>
      </c>
      <c r="AM69" s="93">
        <v>9287</v>
      </c>
      <c r="AN69" s="119">
        <v>9423</v>
      </c>
      <c r="AO69" s="119">
        <v>9423</v>
      </c>
      <c r="AP69" s="120">
        <v>1.0146</v>
      </c>
      <c r="AQ69" s="93" t="s">
        <v>45</v>
      </c>
      <c r="AR69" s="93" t="s">
        <v>45</v>
      </c>
      <c r="AS69" s="93" t="s">
        <v>45</v>
      </c>
      <c r="AT69" s="93" t="s">
        <v>45</v>
      </c>
      <c r="AU69" s="93" t="s">
        <v>45</v>
      </c>
      <c r="AV69" s="93" t="s">
        <v>45</v>
      </c>
      <c r="AW69" s="93" t="s">
        <v>45</v>
      </c>
      <c r="AX69" s="93" t="s">
        <v>45</v>
      </c>
      <c r="AY69" s="223"/>
    </row>
    <row r="70" ht="66.75" customHeight="true" spans="1:51">
      <c r="A70" s="60" t="s">
        <v>219</v>
      </c>
      <c r="B70" s="242">
        <v>26</v>
      </c>
      <c r="C70" s="26" t="s">
        <v>220</v>
      </c>
      <c r="D70" s="27" t="s">
        <v>221</v>
      </c>
      <c r="E70" s="89"/>
      <c r="F70" s="200" t="s">
        <v>186</v>
      </c>
      <c r="G70" s="330">
        <v>26</v>
      </c>
      <c r="H70" s="68">
        <v>4.3333</v>
      </c>
      <c r="I70" s="150" t="s">
        <v>222</v>
      </c>
      <c r="J70" s="93" t="s">
        <v>26</v>
      </c>
      <c r="K70" s="96" t="s">
        <v>45</v>
      </c>
      <c r="L70" s="93" t="s">
        <v>45</v>
      </c>
      <c r="M70" s="59">
        <v>14</v>
      </c>
      <c r="N70" s="93" t="s">
        <v>45</v>
      </c>
      <c r="O70" s="93" t="s">
        <v>45</v>
      </c>
      <c r="P70" s="93" t="s">
        <v>45</v>
      </c>
      <c r="Q70" s="59" t="s">
        <v>45</v>
      </c>
      <c r="R70" s="93" t="s">
        <v>45</v>
      </c>
      <c r="S70" s="93" t="s">
        <v>45</v>
      </c>
      <c r="T70" s="93" t="s">
        <v>45</v>
      </c>
      <c r="U70" s="59">
        <v>3</v>
      </c>
      <c r="V70" s="93" t="s">
        <v>45</v>
      </c>
      <c r="W70" s="93" t="s">
        <v>45</v>
      </c>
      <c r="X70" s="93" t="s">
        <v>45</v>
      </c>
      <c r="Y70" s="59">
        <v>2</v>
      </c>
      <c r="Z70" s="93" t="s">
        <v>45</v>
      </c>
      <c r="AA70" s="93" t="s">
        <v>45</v>
      </c>
      <c r="AB70" s="93" t="s">
        <v>45</v>
      </c>
      <c r="AC70" s="59">
        <v>2</v>
      </c>
      <c r="AD70" s="93" t="s">
        <v>45</v>
      </c>
      <c r="AE70" s="93" t="s">
        <v>45</v>
      </c>
      <c r="AF70" s="93" t="s">
        <v>45</v>
      </c>
      <c r="AG70" s="59">
        <v>2</v>
      </c>
      <c r="AH70" s="93" t="s">
        <v>45</v>
      </c>
      <c r="AI70" s="93" t="s">
        <v>45</v>
      </c>
      <c r="AJ70" s="93" t="s">
        <v>45</v>
      </c>
      <c r="AK70" s="59">
        <v>1</v>
      </c>
      <c r="AL70" s="93" t="s">
        <v>45</v>
      </c>
      <c r="AM70" s="93" t="s">
        <v>45</v>
      </c>
      <c r="AN70" s="93" t="s">
        <v>45</v>
      </c>
      <c r="AO70" s="59">
        <v>2</v>
      </c>
      <c r="AP70" s="93" t="s">
        <v>45</v>
      </c>
      <c r="AQ70" s="93" t="s">
        <v>45</v>
      </c>
      <c r="AR70" s="93" t="s">
        <v>45</v>
      </c>
      <c r="AS70" s="93" t="s">
        <v>45</v>
      </c>
      <c r="AT70" s="94" t="s">
        <v>45</v>
      </c>
      <c r="AU70" s="93" t="s">
        <v>45</v>
      </c>
      <c r="AV70" s="93" t="s">
        <v>45</v>
      </c>
      <c r="AW70" s="93" t="s">
        <v>45</v>
      </c>
      <c r="AX70" s="94" t="s">
        <v>45</v>
      </c>
      <c r="AY70" s="223" t="s">
        <v>223</v>
      </c>
    </row>
    <row r="71" ht="33" customHeight="true" spans="1:51">
      <c r="A71" s="89"/>
      <c r="B71" s="195"/>
      <c r="C71" s="89"/>
      <c r="D71" s="27" t="s">
        <v>224</v>
      </c>
      <c r="E71" s="89"/>
      <c r="F71" s="200" t="s">
        <v>186</v>
      </c>
      <c r="G71" s="331">
        <v>5796</v>
      </c>
      <c r="H71" s="137">
        <v>1.1829</v>
      </c>
      <c r="I71" s="89"/>
      <c r="J71" s="89"/>
      <c r="K71" s="146" t="s">
        <v>45</v>
      </c>
      <c r="L71" s="119" t="s">
        <v>45</v>
      </c>
      <c r="M71" s="119" t="s">
        <v>45</v>
      </c>
      <c r="N71" s="119" t="s">
        <v>45</v>
      </c>
      <c r="O71" s="119">
        <v>707</v>
      </c>
      <c r="P71" s="119">
        <v>33</v>
      </c>
      <c r="Q71" s="119">
        <v>1405</v>
      </c>
      <c r="R71" s="120">
        <v>1.9873</v>
      </c>
      <c r="S71" s="119">
        <v>498</v>
      </c>
      <c r="T71" s="119">
        <v>0</v>
      </c>
      <c r="U71" s="119">
        <v>426</v>
      </c>
      <c r="V71" s="120">
        <v>0.8554</v>
      </c>
      <c r="W71" s="119">
        <v>348</v>
      </c>
      <c r="X71" s="119">
        <v>0</v>
      </c>
      <c r="Y71" s="119">
        <v>348</v>
      </c>
      <c r="Z71" s="153">
        <v>1</v>
      </c>
      <c r="AA71" s="119">
        <v>1566</v>
      </c>
      <c r="AB71" s="119">
        <v>0</v>
      </c>
      <c r="AC71" s="119">
        <v>1597</v>
      </c>
      <c r="AD71" s="120">
        <v>1.0198</v>
      </c>
      <c r="AE71" s="119">
        <v>867</v>
      </c>
      <c r="AF71" s="119">
        <v>0</v>
      </c>
      <c r="AG71" s="119">
        <v>893</v>
      </c>
      <c r="AH71" s="153">
        <v>1.03</v>
      </c>
      <c r="AI71" s="119">
        <v>267</v>
      </c>
      <c r="AJ71" s="119">
        <v>0</v>
      </c>
      <c r="AK71" s="119">
        <v>271</v>
      </c>
      <c r="AL71" s="188">
        <v>1.015</v>
      </c>
      <c r="AM71" s="119">
        <v>647</v>
      </c>
      <c r="AN71" s="119">
        <v>0</v>
      </c>
      <c r="AO71" s="119">
        <v>856</v>
      </c>
      <c r="AP71" s="188">
        <v>1.323</v>
      </c>
      <c r="AQ71" s="93" t="s">
        <v>45</v>
      </c>
      <c r="AR71" s="93" t="s">
        <v>45</v>
      </c>
      <c r="AS71" s="93" t="s">
        <v>45</v>
      </c>
      <c r="AT71" s="93" t="s">
        <v>45</v>
      </c>
      <c r="AU71" s="93" t="s">
        <v>45</v>
      </c>
      <c r="AV71" s="93" t="s">
        <v>45</v>
      </c>
      <c r="AW71" s="93" t="s">
        <v>45</v>
      </c>
      <c r="AX71" s="93" t="s">
        <v>45</v>
      </c>
      <c r="AY71" s="223"/>
    </row>
    <row r="72" ht="33" customHeight="true" spans="1:51">
      <c r="A72" s="89"/>
      <c r="B72" s="195"/>
      <c r="C72" s="89"/>
      <c r="D72" s="27" t="s">
        <v>225</v>
      </c>
      <c r="E72" s="89"/>
      <c r="F72" s="200" t="s">
        <v>186</v>
      </c>
      <c r="G72" s="136">
        <v>25678</v>
      </c>
      <c r="H72" s="332">
        <v>2.1221</v>
      </c>
      <c r="I72" s="89"/>
      <c r="J72" s="89"/>
      <c r="K72" s="146" t="s">
        <v>45</v>
      </c>
      <c r="L72" s="119" t="s">
        <v>45</v>
      </c>
      <c r="M72" s="119" t="s">
        <v>45</v>
      </c>
      <c r="N72" s="119" t="s">
        <v>45</v>
      </c>
      <c r="O72" s="119">
        <v>1697</v>
      </c>
      <c r="P72" s="119">
        <v>0</v>
      </c>
      <c r="Q72" s="119">
        <v>7578</v>
      </c>
      <c r="R72" s="120">
        <v>4.4655</v>
      </c>
      <c r="S72" s="119">
        <v>1256</v>
      </c>
      <c r="T72" s="119">
        <v>0</v>
      </c>
      <c r="U72" s="119">
        <v>1010</v>
      </c>
      <c r="V72" s="120">
        <v>0.8041</v>
      </c>
      <c r="W72" s="119">
        <v>875</v>
      </c>
      <c r="X72" s="119">
        <v>0</v>
      </c>
      <c r="Y72" s="119">
        <v>875</v>
      </c>
      <c r="Z72" s="153">
        <v>1</v>
      </c>
      <c r="AA72" s="119">
        <v>3955</v>
      </c>
      <c r="AB72" s="119">
        <v>0</v>
      </c>
      <c r="AC72" s="119">
        <v>9028</v>
      </c>
      <c r="AD72" s="120">
        <v>2.2827</v>
      </c>
      <c r="AE72" s="119">
        <v>2132</v>
      </c>
      <c r="AF72" s="119">
        <v>0</v>
      </c>
      <c r="AG72" s="119">
        <v>2691</v>
      </c>
      <c r="AH72" s="120">
        <v>1.2622</v>
      </c>
      <c r="AI72" s="119">
        <v>669</v>
      </c>
      <c r="AJ72" s="119">
        <v>0</v>
      </c>
      <c r="AK72" s="119">
        <v>788</v>
      </c>
      <c r="AL72" s="120">
        <v>1.1779</v>
      </c>
      <c r="AM72" s="119">
        <v>1516</v>
      </c>
      <c r="AN72" s="119">
        <v>0</v>
      </c>
      <c r="AO72" s="119">
        <v>3708</v>
      </c>
      <c r="AP72" s="120">
        <v>2.4459</v>
      </c>
      <c r="AQ72" s="93" t="s">
        <v>45</v>
      </c>
      <c r="AR72" s="93" t="s">
        <v>45</v>
      </c>
      <c r="AS72" s="93" t="s">
        <v>45</v>
      </c>
      <c r="AT72" s="93" t="s">
        <v>45</v>
      </c>
      <c r="AU72" s="93" t="s">
        <v>45</v>
      </c>
      <c r="AV72" s="93" t="s">
        <v>45</v>
      </c>
      <c r="AW72" s="93" t="s">
        <v>45</v>
      </c>
      <c r="AX72" s="93" t="s">
        <v>45</v>
      </c>
      <c r="AY72" s="223"/>
    </row>
    <row r="73" ht="50.25" customHeight="true" spans="1:51">
      <c r="A73" s="89"/>
      <c r="B73" s="195"/>
      <c r="C73" s="89"/>
      <c r="D73" s="27" t="s">
        <v>226</v>
      </c>
      <c r="E73" s="89"/>
      <c r="F73" s="200" t="s">
        <v>186</v>
      </c>
      <c r="G73" s="26">
        <v>65</v>
      </c>
      <c r="H73" s="120">
        <v>4.3333</v>
      </c>
      <c r="I73" s="89"/>
      <c r="J73" s="89"/>
      <c r="K73" s="146" t="s">
        <v>45</v>
      </c>
      <c r="L73" s="119" t="s">
        <v>45</v>
      </c>
      <c r="M73" s="119" t="s">
        <v>45</v>
      </c>
      <c r="N73" s="119" t="s">
        <v>45</v>
      </c>
      <c r="O73" s="119" t="s">
        <v>45</v>
      </c>
      <c r="P73" s="119" t="s">
        <v>45</v>
      </c>
      <c r="Q73" s="119" t="s">
        <v>45</v>
      </c>
      <c r="R73" s="119" t="s">
        <v>45</v>
      </c>
      <c r="S73" s="119" t="s">
        <v>45</v>
      </c>
      <c r="T73" s="119" t="s">
        <v>45</v>
      </c>
      <c r="U73" s="119" t="s">
        <v>45</v>
      </c>
      <c r="V73" s="119" t="s">
        <v>45</v>
      </c>
      <c r="W73" s="119" t="s">
        <v>45</v>
      </c>
      <c r="X73" s="119" t="s">
        <v>45</v>
      </c>
      <c r="Y73" s="119">
        <v>20</v>
      </c>
      <c r="Z73" s="153">
        <v>1</v>
      </c>
      <c r="AA73" s="119" t="s">
        <v>45</v>
      </c>
      <c r="AB73" s="119" t="s">
        <v>45</v>
      </c>
      <c r="AC73" s="119" t="s">
        <v>45</v>
      </c>
      <c r="AD73" s="119" t="s">
        <v>45</v>
      </c>
      <c r="AE73" s="119" t="s">
        <v>45</v>
      </c>
      <c r="AF73" s="119" t="s">
        <v>45</v>
      </c>
      <c r="AG73" s="119" t="s">
        <v>45</v>
      </c>
      <c r="AH73" s="119" t="s">
        <v>45</v>
      </c>
      <c r="AI73" s="119" t="s">
        <v>45</v>
      </c>
      <c r="AJ73" s="119" t="s">
        <v>45</v>
      </c>
      <c r="AK73" s="107">
        <v>24</v>
      </c>
      <c r="AL73" s="209">
        <v>1</v>
      </c>
      <c r="AM73" s="119" t="s">
        <v>45</v>
      </c>
      <c r="AN73" s="119" t="s">
        <v>45</v>
      </c>
      <c r="AO73" s="119">
        <v>21</v>
      </c>
      <c r="AP73" s="153">
        <v>1</v>
      </c>
      <c r="AQ73" s="93" t="s">
        <v>45</v>
      </c>
      <c r="AR73" s="93" t="s">
        <v>45</v>
      </c>
      <c r="AS73" s="93" t="s">
        <v>45</v>
      </c>
      <c r="AT73" s="93" t="s">
        <v>45</v>
      </c>
      <c r="AU73" s="93" t="s">
        <v>45</v>
      </c>
      <c r="AV73" s="93" t="s">
        <v>45</v>
      </c>
      <c r="AW73" s="93" t="s">
        <v>45</v>
      </c>
      <c r="AX73" s="93" t="s">
        <v>45</v>
      </c>
      <c r="AY73" s="223"/>
    </row>
    <row r="74" ht="14.25" spans="1:51">
      <c r="A74" s="89"/>
      <c r="B74" s="242">
        <v>27</v>
      </c>
      <c r="C74" s="27" t="s">
        <v>227</v>
      </c>
      <c r="D74" s="26" t="s">
        <v>228</v>
      </c>
      <c r="E74" s="27" t="s">
        <v>229</v>
      </c>
      <c r="F74" s="200" t="s">
        <v>186</v>
      </c>
      <c r="G74" s="333">
        <v>0.9985</v>
      </c>
      <c r="H74" s="93" t="s">
        <v>45</v>
      </c>
      <c r="I74" s="150" t="s">
        <v>230</v>
      </c>
      <c r="J74" s="93" t="s">
        <v>26</v>
      </c>
      <c r="K74" s="96" t="s">
        <v>45</v>
      </c>
      <c r="L74" s="93" t="s">
        <v>45</v>
      </c>
      <c r="M74" s="93" t="s">
        <v>45</v>
      </c>
      <c r="N74" s="93" t="s">
        <v>45</v>
      </c>
      <c r="O74" s="93" t="s">
        <v>231</v>
      </c>
      <c r="P74" s="68"/>
      <c r="Q74" s="68">
        <v>0.9985</v>
      </c>
      <c r="R74" s="93" t="s">
        <v>45</v>
      </c>
      <c r="S74" s="93" t="s">
        <v>231</v>
      </c>
      <c r="T74" s="70"/>
      <c r="U74" s="70">
        <v>0.98</v>
      </c>
      <c r="V74" s="93" t="s">
        <v>45</v>
      </c>
      <c r="W74" s="93" t="s">
        <v>231</v>
      </c>
      <c r="X74" s="70"/>
      <c r="Y74" s="70">
        <v>1</v>
      </c>
      <c r="Z74" s="93" t="s">
        <v>45</v>
      </c>
      <c r="AA74" s="93" t="s">
        <v>231</v>
      </c>
      <c r="AB74" s="70"/>
      <c r="AC74" s="70">
        <v>1</v>
      </c>
      <c r="AD74" s="93" t="s">
        <v>45</v>
      </c>
      <c r="AE74" s="93" t="s">
        <v>231</v>
      </c>
      <c r="AF74" s="70"/>
      <c r="AG74" s="70">
        <v>1</v>
      </c>
      <c r="AH74" s="93" t="s">
        <v>45</v>
      </c>
      <c r="AI74" s="93" t="s">
        <v>231</v>
      </c>
      <c r="AJ74" s="70"/>
      <c r="AK74" s="70">
        <v>1</v>
      </c>
      <c r="AL74" s="93" t="s">
        <v>45</v>
      </c>
      <c r="AM74" s="93" t="s">
        <v>231</v>
      </c>
      <c r="AN74" s="70"/>
      <c r="AO74" s="70">
        <v>1</v>
      </c>
      <c r="AP74" s="93" t="s">
        <v>45</v>
      </c>
      <c r="AQ74" s="93" t="s">
        <v>45</v>
      </c>
      <c r="AR74" s="93" t="s">
        <v>45</v>
      </c>
      <c r="AS74" s="93" t="s">
        <v>45</v>
      </c>
      <c r="AT74" s="93" t="s">
        <v>45</v>
      </c>
      <c r="AU74" s="93" t="s">
        <v>45</v>
      </c>
      <c r="AV74" s="93" t="s">
        <v>45</v>
      </c>
      <c r="AW74" s="93" t="s">
        <v>45</v>
      </c>
      <c r="AX74" s="93" t="s">
        <v>45</v>
      </c>
      <c r="AY74" s="223"/>
    </row>
    <row r="75" ht="14.25" spans="1:51">
      <c r="A75" s="89"/>
      <c r="B75" s="195"/>
      <c r="C75" s="89"/>
      <c r="D75" s="89"/>
      <c r="E75" s="27" t="s">
        <v>232</v>
      </c>
      <c r="F75" s="200" t="s">
        <v>186</v>
      </c>
      <c r="G75" s="330">
        <v>3973</v>
      </c>
      <c r="H75" s="93" t="s">
        <v>60</v>
      </c>
      <c r="I75" s="11"/>
      <c r="J75" s="89"/>
      <c r="K75" s="96" t="s">
        <v>45</v>
      </c>
      <c r="L75" s="93" t="s">
        <v>45</v>
      </c>
      <c r="M75" s="93" t="s">
        <v>45</v>
      </c>
      <c r="N75" s="93" t="s">
        <v>45</v>
      </c>
      <c r="O75" s="93" t="s">
        <v>45</v>
      </c>
      <c r="P75" s="59">
        <v>328</v>
      </c>
      <c r="Q75" s="59">
        <v>2704</v>
      </c>
      <c r="R75" s="93" t="s">
        <v>45</v>
      </c>
      <c r="S75" s="93" t="s">
        <v>45</v>
      </c>
      <c r="T75" s="59">
        <v>17</v>
      </c>
      <c r="U75" s="59">
        <v>115</v>
      </c>
      <c r="V75" s="93" t="s">
        <v>45</v>
      </c>
      <c r="W75" s="93" t="s">
        <v>45</v>
      </c>
      <c r="X75" s="59">
        <v>13</v>
      </c>
      <c r="Y75" s="59">
        <v>93</v>
      </c>
      <c r="Z75" s="93" t="s">
        <v>45</v>
      </c>
      <c r="AA75" s="93" t="s">
        <v>45</v>
      </c>
      <c r="AB75" s="59">
        <v>71</v>
      </c>
      <c r="AC75" s="59">
        <v>654</v>
      </c>
      <c r="AD75" s="93" t="s">
        <v>45</v>
      </c>
      <c r="AE75" s="93" t="s">
        <v>45</v>
      </c>
      <c r="AF75" s="59">
        <v>9</v>
      </c>
      <c r="AG75" s="59">
        <v>82</v>
      </c>
      <c r="AH75" s="93" t="s">
        <v>45</v>
      </c>
      <c r="AI75" s="93" t="s">
        <v>45</v>
      </c>
      <c r="AJ75" s="59">
        <v>1</v>
      </c>
      <c r="AK75" s="59">
        <v>15</v>
      </c>
      <c r="AL75" s="93" t="s">
        <v>45</v>
      </c>
      <c r="AM75" s="93" t="s">
        <v>45</v>
      </c>
      <c r="AN75" s="59">
        <v>34</v>
      </c>
      <c r="AO75" s="59">
        <v>310</v>
      </c>
      <c r="AP75" s="93" t="s">
        <v>45</v>
      </c>
      <c r="AQ75" s="93" t="s">
        <v>45</v>
      </c>
      <c r="AR75" s="93" t="s">
        <v>45</v>
      </c>
      <c r="AS75" s="93" t="s">
        <v>45</v>
      </c>
      <c r="AT75" s="93" t="s">
        <v>45</v>
      </c>
      <c r="AU75" s="93" t="s">
        <v>45</v>
      </c>
      <c r="AV75" s="93" t="s">
        <v>45</v>
      </c>
      <c r="AW75" s="93" t="s">
        <v>45</v>
      </c>
      <c r="AX75" s="93" t="s">
        <v>45</v>
      </c>
      <c r="AY75" s="223"/>
    </row>
    <row r="76" ht="14.25" spans="1:51">
      <c r="A76" s="89"/>
      <c r="B76" s="195"/>
      <c r="C76" s="89"/>
      <c r="D76" s="26" t="s">
        <v>233</v>
      </c>
      <c r="E76" s="27" t="s">
        <v>229</v>
      </c>
      <c r="F76" s="200" t="s">
        <v>186</v>
      </c>
      <c r="G76" s="333">
        <v>0.9977</v>
      </c>
      <c r="H76" s="93" t="s">
        <v>45</v>
      </c>
      <c r="I76" s="11"/>
      <c r="J76" s="89"/>
      <c r="K76" s="96" t="s">
        <v>45</v>
      </c>
      <c r="L76" s="93" t="s">
        <v>45</v>
      </c>
      <c r="M76" s="93" t="s">
        <v>45</v>
      </c>
      <c r="N76" s="93" t="s">
        <v>45</v>
      </c>
      <c r="O76" s="59" t="s">
        <v>234</v>
      </c>
      <c r="P76" s="68"/>
      <c r="Q76" s="68">
        <v>0.9985</v>
      </c>
      <c r="R76" s="93" t="s">
        <v>45</v>
      </c>
      <c r="S76" s="59" t="s">
        <v>234</v>
      </c>
      <c r="T76" s="70"/>
      <c r="U76" s="70">
        <v>0.98</v>
      </c>
      <c r="V76" s="93" t="s">
        <v>45</v>
      </c>
      <c r="W76" s="59" t="s">
        <v>234</v>
      </c>
      <c r="X76" s="70"/>
      <c r="Y76" s="70">
        <v>1</v>
      </c>
      <c r="Z76" s="93" t="s">
        <v>45</v>
      </c>
      <c r="AA76" s="59" t="s">
        <v>234</v>
      </c>
      <c r="AB76" s="70"/>
      <c r="AC76" s="70">
        <v>1</v>
      </c>
      <c r="AD76" s="93" t="s">
        <v>45</v>
      </c>
      <c r="AE76" s="59" t="s">
        <v>234</v>
      </c>
      <c r="AF76" s="70"/>
      <c r="AG76" s="70">
        <v>1</v>
      </c>
      <c r="AH76" s="93" t="s">
        <v>45</v>
      </c>
      <c r="AI76" s="59" t="s">
        <v>234</v>
      </c>
      <c r="AJ76" s="70"/>
      <c r="AK76" s="70">
        <v>1</v>
      </c>
      <c r="AL76" s="93" t="s">
        <v>45</v>
      </c>
      <c r="AM76" s="59" t="s">
        <v>234</v>
      </c>
      <c r="AN76" s="70"/>
      <c r="AO76" s="68">
        <v>0.9903</v>
      </c>
      <c r="AP76" s="93" t="s">
        <v>45</v>
      </c>
      <c r="AQ76" s="93" t="s">
        <v>45</v>
      </c>
      <c r="AR76" s="93" t="s">
        <v>45</v>
      </c>
      <c r="AS76" s="93" t="s">
        <v>45</v>
      </c>
      <c r="AT76" s="93" t="s">
        <v>45</v>
      </c>
      <c r="AU76" s="93" t="s">
        <v>45</v>
      </c>
      <c r="AV76" s="93" t="s">
        <v>45</v>
      </c>
      <c r="AW76" s="93" t="s">
        <v>45</v>
      </c>
      <c r="AX76" s="93" t="s">
        <v>45</v>
      </c>
      <c r="AY76" s="223"/>
    </row>
    <row r="77" ht="14.25" spans="1:51">
      <c r="A77" s="89"/>
      <c r="B77" s="195"/>
      <c r="C77" s="89"/>
      <c r="D77" s="89"/>
      <c r="E77" s="27" t="s">
        <v>232</v>
      </c>
      <c r="F77" s="200" t="s">
        <v>186</v>
      </c>
      <c r="G77" s="330">
        <v>3970</v>
      </c>
      <c r="H77" s="93" t="s">
        <v>60</v>
      </c>
      <c r="I77" s="6"/>
      <c r="J77" s="89"/>
      <c r="K77" s="96" t="s">
        <v>45</v>
      </c>
      <c r="L77" s="93" t="s">
        <v>45</v>
      </c>
      <c r="M77" s="93" t="s">
        <v>45</v>
      </c>
      <c r="N77" s="93" t="s">
        <v>45</v>
      </c>
      <c r="O77" s="93" t="s">
        <v>45</v>
      </c>
      <c r="P77" s="59">
        <v>328</v>
      </c>
      <c r="Q77" s="59">
        <v>2704</v>
      </c>
      <c r="R77" s="93" t="s">
        <v>45</v>
      </c>
      <c r="S77" s="93" t="s">
        <v>45</v>
      </c>
      <c r="T77" s="59">
        <v>17</v>
      </c>
      <c r="U77" s="59">
        <v>115</v>
      </c>
      <c r="V77" s="93" t="s">
        <v>45</v>
      </c>
      <c r="W77" s="93" t="s">
        <v>45</v>
      </c>
      <c r="X77" s="59">
        <v>13</v>
      </c>
      <c r="Y77" s="59">
        <v>93</v>
      </c>
      <c r="Z77" s="93" t="s">
        <v>45</v>
      </c>
      <c r="AA77" s="93" t="s">
        <v>45</v>
      </c>
      <c r="AB77" s="59">
        <v>71</v>
      </c>
      <c r="AC77" s="59">
        <v>654</v>
      </c>
      <c r="AD77" s="93" t="s">
        <v>45</v>
      </c>
      <c r="AE77" s="93" t="s">
        <v>45</v>
      </c>
      <c r="AF77" s="59">
        <v>9</v>
      </c>
      <c r="AG77" s="59">
        <v>82</v>
      </c>
      <c r="AH77" s="93" t="s">
        <v>45</v>
      </c>
      <c r="AI77" s="93" t="s">
        <v>45</v>
      </c>
      <c r="AJ77" s="59">
        <v>1</v>
      </c>
      <c r="AK77" s="59">
        <v>15</v>
      </c>
      <c r="AL77" s="93" t="s">
        <v>45</v>
      </c>
      <c r="AM77" s="93" t="s">
        <v>45</v>
      </c>
      <c r="AN77" s="59">
        <v>32</v>
      </c>
      <c r="AO77" s="59">
        <v>307</v>
      </c>
      <c r="AP77" s="93" t="s">
        <v>45</v>
      </c>
      <c r="AQ77" s="93" t="s">
        <v>45</v>
      </c>
      <c r="AR77" s="93" t="s">
        <v>45</v>
      </c>
      <c r="AS77" s="93" t="s">
        <v>45</v>
      </c>
      <c r="AT77" s="93" t="s">
        <v>45</v>
      </c>
      <c r="AU77" s="93" t="s">
        <v>45</v>
      </c>
      <c r="AV77" s="93" t="s">
        <v>45</v>
      </c>
      <c r="AW77" s="93" t="s">
        <v>45</v>
      </c>
      <c r="AX77" s="93" t="s">
        <v>45</v>
      </c>
      <c r="AY77" s="202"/>
    </row>
    <row r="78" ht="33" customHeight="true" spans="1:51">
      <c r="A78" s="89"/>
      <c r="B78" s="242">
        <v>28</v>
      </c>
      <c r="C78" s="27" t="s">
        <v>235</v>
      </c>
      <c r="D78" s="26" t="s">
        <v>236</v>
      </c>
      <c r="E78" s="27" t="s">
        <v>237</v>
      </c>
      <c r="F78" s="200" t="s">
        <v>186</v>
      </c>
      <c r="G78" s="330">
        <v>28012</v>
      </c>
      <c r="H78" s="94">
        <v>1.0985</v>
      </c>
      <c r="I78" s="150" t="s">
        <v>230</v>
      </c>
      <c r="J78" s="96" t="s">
        <v>26</v>
      </c>
      <c r="K78" s="96" t="s">
        <v>45</v>
      </c>
      <c r="L78" s="93" t="s">
        <v>45</v>
      </c>
      <c r="M78" s="93" t="s">
        <v>45</v>
      </c>
      <c r="N78" s="93" t="s">
        <v>45</v>
      </c>
      <c r="O78" s="93">
        <v>3000</v>
      </c>
      <c r="P78" s="93">
        <v>3</v>
      </c>
      <c r="Q78" s="93">
        <v>3022</v>
      </c>
      <c r="R78" s="94">
        <v>1.0073</v>
      </c>
      <c r="S78" s="93">
        <v>3500</v>
      </c>
      <c r="T78" s="93">
        <v>203</v>
      </c>
      <c r="U78" s="93">
        <v>3260</v>
      </c>
      <c r="V78" s="94">
        <v>0.9314</v>
      </c>
      <c r="W78" s="93">
        <v>3000</v>
      </c>
      <c r="X78" s="93">
        <v>0</v>
      </c>
      <c r="Y78" s="93">
        <v>3009</v>
      </c>
      <c r="Z78" s="295">
        <v>1.003</v>
      </c>
      <c r="AA78" s="93">
        <v>5500</v>
      </c>
      <c r="AB78" s="93">
        <v>605</v>
      </c>
      <c r="AC78" s="93">
        <v>6187</v>
      </c>
      <c r="AD78" s="94">
        <v>1.1249</v>
      </c>
      <c r="AE78" s="93">
        <v>4500</v>
      </c>
      <c r="AF78" s="93">
        <v>256</v>
      </c>
      <c r="AG78" s="93">
        <v>5130</v>
      </c>
      <c r="AH78" s="117">
        <v>1.14</v>
      </c>
      <c r="AI78" s="93">
        <v>2000</v>
      </c>
      <c r="AJ78" s="93">
        <v>207</v>
      </c>
      <c r="AK78" s="93">
        <v>2329</v>
      </c>
      <c r="AL78" s="94">
        <v>1.1645</v>
      </c>
      <c r="AM78" s="93">
        <v>4000</v>
      </c>
      <c r="AN78" s="93">
        <v>0</v>
      </c>
      <c r="AO78" s="93">
        <v>5075</v>
      </c>
      <c r="AP78" s="94">
        <v>1.2688</v>
      </c>
      <c r="AQ78" s="93" t="s">
        <v>45</v>
      </c>
      <c r="AR78" s="93" t="s">
        <v>45</v>
      </c>
      <c r="AS78" s="93" t="s">
        <v>45</v>
      </c>
      <c r="AT78" s="93" t="s">
        <v>45</v>
      </c>
      <c r="AU78" s="93" t="s">
        <v>45</v>
      </c>
      <c r="AV78" s="93" t="s">
        <v>45</v>
      </c>
      <c r="AW78" s="93" t="s">
        <v>45</v>
      </c>
      <c r="AX78" s="93" t="s">
        <v>45</v>
      </c>
      <c r="AY78" s="223"/>
    </row>
    <row r="79" ht="33" customHeight="true" spans="1:51">
      <c r="A79" s="89"/>
      <c r="B79" s="195"/>
      <c r="C79" s="89"/>
      <c r="D79" s="89"/>
      <c r="E79" s="27" t="s">
        <v>238</v>
      </c>
      <c r="F79" s="200" t="s">
        <v>186</v>
      </c>
      <c r="G79" s="330">
        <v>13896</v>
      </c>
      <c r="H79" s="94">
        <v>0.8174</v>
      </c>
      <c r="I79" s="89"/>
      <c r="J79" s="195"/>
      <c r="K79" s="96" t="s">
        <v>45</v>
      </c>
      <c r="L79" s="93" t="s">
        <v>45</v>
      </c>
      <c r="M79" s="93" t="s">
        <v>45</v>
      </c>
      <c r="N79" s="93" t="s">
        <v>45</v>
      </c>
      <c r="O79" s="93">
        <v>3000</v>
      </c>
      <c r="P79" s="93">
        <v>2</v>
      </c>
      <c r="Q79" s="93">
        <v>3013</v>
      </c>
      <c r="R79" s="94">
        <v>1.0043</v>
      </c>
      <c r="S79" s="93">
        <v>1800</v>
      </c>
      <c r="T79" s="93">
        <v>189</v>
      </c>
      <c r="U79" s="93">
        <v>1518</v>
      </c>
      <c r="V79" s="94">
        <v>0.8433</v>
      </c>
      <c r="W79" s="93">
        <v>1500</v>
      </c>
      <c r="X79" s="93">
        <v>0</v>
      </c>
      <c r="Y79" s="93">
        <v>1491</v>
      </c>
      <c r="Z79" s="295">
        <v>0.994</v>
      </c>
      <c r="AA79" s="93">
        <v>4000</v>
      </c>
      <c r="AB79" s="93">
        <v>295</v>
      </c>
      <c r="AC79" s="93">
        <v>3313</v>
      </c>
      <c r="AD79" s="94">
        <v>0.8283</v>
      </c>
      <c r="AE79" s="93">
        <v>3000</v>
      </c>
      <c r="AF79" s="93">
        <v>75</v>
      </c>
      <c r="AG79" s="93">
        <v>2255</v>
      </c>
      <c r="AH79" s="94">
        <v>0.7517</v>
      </c>
      <c r="AI79" s="93">
        <v>1200</v>
      </c>
      <c r="AJ79" s="93">
        <v>209</v>
      </c>
      <c r="AK79" s="93">
        <v>871</v>
      </c>
      <c r="AL79" s="94">
        <v>0.7258</v>
      </c>
      <c r="AM79" s="93">
        <v>2500</v>
      </c>
      <c r="AN79" s="93">
        <v>0</v>
      </c>
      <c r="AO79" s="93">
        <v>1435</v>
      </c>
      <c r="AP79" s="295">
        <v>0.574</v>
      </c>
      <c r="AQ79" s="93" t="s">
        <v>45</v>
      </c>
      <c r="AR79" s="93" t="s">
        <v>45</v>
      </c>
      <c r="AS79" s="93" t="s">
        <v>45</v>
      </c>
      <c r="AT79" s="93" t="s">
        <v>45</v>
      </c>
      <c r="AU79" s="93" t="s">
        <v>45</v>
      </c>
      <c r="AV79" s="93" t="s">
        <v>45</v>
      </c>
      <c r="AW79" s="93" t="s">
        <v>45</v>
      </c>
      <c r="AX79" s="93" t="s">
        <v>45</v>
      </c>
      <c r="AY79" s="223"/>
    </row>
    <row r="80" ht="33" customHeight="true" spans="1:51">
      <c r="A80" s="89"/>
      <c r="B80" s="195"/>
      <c r="C80" s="89"/>
      <c r="D80" s="26" t="s">
        <v>239</v>
      </c>
      <c r="E80" s="89"/>
      <c r="F80" s="200" t="s">
        <v>186</v>
      </c>
      <c r="G80" s="330">
        <v>26095</v>
      </c>
      <c r="H80" s="94">
        <v>1.3734</v>
      </c>
      <c r="I80" s="89"/>
      <c r="J80" s="195"/>
      <c r="K80" s="96" t="s">
        <v>45</v>
      </c>
      <c r="L80" s="93" t="s">
        <v>45</v>
      </c>
      <c r="M80" s="93" t="s">
        <v>45</v>
      </c>
      <c r="N80" s="93" t="s">
        <v>45</v>
      </c>
      <c r="O80" s="93">
        <v>2500</v>
      </c>
      <c r="P80" s="93">
        <v>0</v>
      </c>
      <c r="Q80" s="93">
        <v>2545</v>
      </c>
      <c r="R80" s="295">
        <v>1.018</v>
      </c>
      <c r="S80" s="93">
        <v>2500</v>
      </c>
      <c r="T80" s="93">
        <v>0</v>
      </c>
      <c r="U80" s="93">
        <v>2897</v>
      </c>
      <c r="V80" s="94">
        <v>1.1588</v>
      </c>
      <c r="W80" s="93">
        <v>2500</v>
      </c>
      <c r="X80" s="93">
        <v>0</v>
      </c>
      <c r="Y80" s="93">
        <v>2500</v>
      </c>
      <c r="Z80" s="117">
        <v>1</v>
      </c>
      <c r="AA80" s="93">
        <v>3500</v>
      </c>
      <c r="AB80" s="93">
        <v>13</v>
      </c>
      <c r="AC80" s="93">
        <v>4080</v>
      </c>
      <c r="AD80" s="94">
        <v>1.1657</v>
      </c>
      <c r="AE80" s="93">
        <v>2500</v>
      </c>
      <c r="AF80" s="93">
        <v>304</v>
      </c>
      <c r="AG80" s="93">
        <v>7494</v>
      </c>
      <c r="AH80" s="94">
        <v>2.9976</v>
      </c>
      <c r="AI80" s="93">
        <v>2000</v>
      </c>
      <c r="AJ80" s="93">
        <v>747</v>
      </c>
      <c r="AK80" s="93">
        <v>3044</v>
      </c>
      <c r="AL80" s="295">
        <v>1.522</v>
      </c>
      <c r="AM80" s="93">
        <v>3500</v>
      </c>
      <c r="AN80" s="93">
        <v>0</v>
      </c>
      <c r="AO80" s="93">
        <v>3535</v>
      </c>
      <c r="AP80" s="117">
        <v>1.01</v>
      </c>
      <c r="AQ80" s="93" t="s">
        <v>45</v>
      </c>
      <c r="AR80" s="93" t="s">
        <v>45</v>
      </c>
      <c r="AS80" s="93" t="s">
        <v>45</v>
      </c>
      <c r="AT80" s="93" t="s">
        <v>45</v>
      </c>
      <c r="AU80" s="93" t="s">
        <v>45</v>
      </c>
      <c r="AV80" s="93" t="s">
        <v>45</v>
      </c>
      <c r="AW80" s="93" t="s">
        <v>45</v>
      </c>
      <c r="AX80" s="93" t="s">
        <v>45</v>
      </c>
      <c r="AY80" s="223"/>
    </row>
    <row r="81" ht="28.5" spans="1:51">
      <c r="A81" s="60" t="s">
        <v>240</v>
      </c>
      <c r="B81" s="197">
        <v>29</v>
      </c>
      <c r="C81" s="27" t="s">
        <v>241</v>
      </c>
      <c r="D81" s="27" t="s">
        <v>242</v>
      </c>
      <c r="E81" s="89"/>
      <c r="F81" s="26" t="s">
        <v>243</v>
      </c>
      <c r="G81" s="26">
        <v>1</v>
      </c>
      <c r="H81" s="243">
        <v>1</v>
      </c>
      <c r="I81" s="6"/>
      <c r="J81" s="89"/>
      <c r="K81" s="96" t="s">
        <v>45</v>
      </c>
      <c r="L81" s="93" t="s">
        <v>45</v>
      </c>
      <c r="M81" s="93" t="s">
        <v>45</v>
      </c>
      <c r="N81" s="93" t="s">
        <v>45</v>
      </c>
      <c r="O81" s="93" t="s">
        <v>45</v>
      </c>
      <c r="P81" s="93" t="s">
        <v>45</v>
      </c>
      <c r="Q81" s="93" t="s">
        <v>45</v>
      </c>
      <c r="R81" s="93" t="s">
        <v>45</v>
      </c>
      <c r="S81" s="93" t="s">
        <v>45</v>
      </c>
      <c r="T81" s="93" t="s">
        <v>45</v>
      </c>
      <c r="U81" s="93" t="s">
        <v>45</v>
      </c>
      <c r="V81" s="93" t="s">
        <v>45</v>
      </c>
      <c r="W81" s="93" t="s">
        <v>45</v>
      </c>
      <c r="X81" s="93" t="s">
        <v>45</v>
      </c>
      <c r="Y81" s="93" t="s">
        <v>45</v>
      </c>
      <c r="Z81" s="93" t="s">
        <v>45</v>
      </c>
      <c r="AA81" s="93" t="s">
        <v>45</v>
      </c>
      <c r="AB81" s="93" t="s">
        <v>45</v>
      </c>
      <c r="AC81" s="93" t="s">
        <v>45</v>
      </c>
      <c r="AD81" s="93" t="s">
        <v>45</v>
      </c>
      <c r="AE81" s="93" t="s">
        <v>45</v>
      </c>
      <c r="AF81" s="93" t="s">
        <v>45</v>
      </c>
      <c r="AG81" s="93" t="s">
        <v>45</v>
      </c>
      <c r="AH81" s="93" t="s">
        <v>45</v>
      </c>
      <c r="AI81" s="93" t="s">
        <v>45</v>
      </c>
      <c r="AJ81" s="93" t="s">
        <v>45</v>
      </c>
      <c r="AK81" s="93" t="s">
        <v>45</v>
      </c>
      <c r="AL81" s="93" t="s">
        <v>45</v>
      </c>
      <c r="AM81" s="93" t="s">
        <v>45</v>
      </c>
      <c r="AN81" s="93" t="s">
        <v>45</v>
      </c>
      <c r="AO81" s="93" t="s">
        <v>45</v>
      </c>
      <c r="AP81" s="93" t="s">
        <v>45</v>
      </c>
      <c r="AQ81" s="93" t="s">
        <v>45</v>
      </c>
      <c r="AR81" s="93" t="s">
        <v>45</v>
      </c>
      <c r="AS81" s="93" t="s">
        <v>45</v>
      </c>
      <c r="AT81" s="93" t="s">
        <v>45</v>
      </c>
      <c r="AU81" s="93">
        <v>1</v>
      </c>
      <c r="AV81" s="93" t="s">
        <v>45</v>
      </c>
      <c r="AW81" s="26">
        <v>1</v>
      </c>
      <c r="AX81" s="243">
        <v>1</v>
      </c>
      <c r="AY81" s="223"/>
    </row>
    <row r="82" ht="57" spans="1:51">
      <c r="A82" s="89"/>
      <c r="B82" s="197">
        <v>30</v>
      </c>
      <c r="C82" s="27" t="s">
        <v>244</v>
      </c>
      <c r="D82" s="27" t="s">
        <v>245</v>
      </c>
      <c r="E82" s="89"/>
      <c r="F82" s="26" t="s">
        <v>243</v>
      </c>
      <c r="G82" s="57">
        <v>763</v>
      </c>
      <c r="H82" s="59" t="s">
        <v>60</v>
      </c>
      <c r="I82" s="59" t="s">
        <v>246</v>
      </c>
      <c r="J82" s="59"/>
      <c r="K82" s="175" t="s">
        <v>247</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248</v>
      </c>
    </row>
    <row r="83" ht="14.25" spans="1:51">
      <c r="A83" s="60" t="s">
        <v>249</v>
      </c>
      <c r="B83" s="242">
        <v>31</v>
      </c>
      <c r="C83" s="27" t="s">
        <v>250</v>
      </c>
      <c r="D83" s="27" t="s">
        <v>251</v>
      </c>
      <c r="E83" s="89"/>
      <c r="F83" s="26" t="s">
        <v>252</v>
      </c>
      <c r="G83" s="26">
        <v>65.596</v>
      </c>
      <c r="H83" s="243">
        <v>0.8</v>
      </c>
      <c r="I83" s="79"/>
      <c r="J83" s="93"/>
      <c r="K83" s="96" t="s">
        <v>45</v>
      </c>
      <c r="L83" s="93" t="s">
        <v>45</v>
      </c>
      <c r="M83" s="93" t="s">
        <v>45</v>
      </c>
      <c r="N83" s="93" t="s">
        <v>45</v>
      </c>
      <c r="O83" s="93">
        <v>3.785</v>
      </c>
      <c r="P83" s="93">
        <v>0.5</v>
      </c>
      <c r="Q83" s="93">
        <v>3.135</v>
      </c>
      <c r="R83" s="94">
        <v>0.8283</v>
      </c>
      <c r="S83" s="93">
        <v>14.395</v>
      </c>
      <c r="T83" s="93">
        <v>3.067</v>
      </c>
      <c r="U83" s="93">
        <v>11.704</v>
      </c>
      <c r="V83" s="94">
        <v>0.8131</v>
      </c>
      <c r="W83" s="93">
        <v>2.85</v>
      </c>
      <c r="X83" s="93">
        <v>0.3</v>
      </c>
      <c r="Y83" s="93">
        <v>1.5</v>
      </c>
      <c r="Z83" s="94">
        <v>0.5263</v>
      </c>
      <c r="AA83" s="93">
        <v>35.858</v>
      </c>
      <c r="AB83" s="93">
        <v>17.486</v>
      </c>
      <c r="AC83" s="93">
        <v>27.346</v>
      </c>
      <c r="AD83" s="94">
        <v>0.7626</v>
      </c>
      <c r="AE83" s="93">
        <v>20.311</v>
      </c>
      <c r="AF83" s="93">
        <v>6</v>
      </c>
      <c r="AG83" s="93">
        <v>18.111</v>
      </c>
      <c r="AH83" s="94">
        <v>0.8917</v>
      </c>
      <c r="AI83" s="93">
        <v>2.34</v>
      </c>
      <c r="AJ83" s="93">
        <v>1.2</v>
      </c>
      <c r="AK83" s="93">
        <v>1.2</v>
      </c>
      <c r="AL83" s="94">
        <v>0.5128</v>
      </c>
      <c r="AM83" s="93">
        <v>3.017</v>
      </c>
      <c r="AN83" s="93">
        <v>1</v>
      </c>
      <c r="AO83" s="93">
        <v>2.6</v>
      </c>
      <c r="AP83" s="94">
        <v>0.8618</v>
      </c>
      <c r="AQ83" s="93" t="s">
        <v>45</v>
      </c>
      <c r="AR83" s="93" t="s">
        <v>45</v>
      </c>
      <c r="AS83" s="93" t="s">
        <v>45</v>
      </c>
      <c r="AT83" s="93" t="s">
        <v>45</v>
      </c>
      <c r="AU83" s="93" t="s">
        <v>45</v>
      </c>
      <c r="AV83" s="93" t="s">
        <v>45</v>
      </c>
      <c r="AW83" s="93" t="s">
        <v>45</v>
      </c>
      <c r="AX83" s="93" t="s">
        <v>45</v>
      </c>
      <c r="AY83" s="223"/>
    </row>
    <row r="84" ht="14.25" spans="1:51">
      <c r="A84" s="89"/>
      <c r="B84" s="195"/>
      <c r="C84" s="89"/>
      <c r="D84" s="27" t="s">
        <v>253</v>
      </c>
      <c r="E84" s="89"/>
      <c r="F84" s="26" t="s">
        <v>252</v>
      </c>
      <c r="G84" s="26">
        <v>414.261</v>
      </c>
      <c r="H84" s="53">
        <v>1.1669</v>
      </c>
      <c r="I84" s="11"/>
      <c r="J84" s="89"/>
      <c r="K84" s="96" t="s">
        <v>45</v>
      </c>
      <c r="L84" s="93" t="s">
        <v>45</v>
      </c>
      <c r="M84" s="93" t="s">
        <v>45</v>
      </c>
      <c r="N84" s="93" t="s">
        <v>45</v>
      </c>
      <c r="O84" s="93" t="s">
        <v>45</v>
      </c>
      <c r="P84" s="93" t="s">
        <v>45</v>
      </c>
      <c r="Q84" s="93" t="s">
        <v>45</v>
      </c>
      <c r="R84" s="93" t="s">
        <v>45</v>
      </c>
      <c r="S84" s="93">
        <v>110.504</v>
      </c>
      <c r="T84" s="93">
        <v>6.698</v>
      </c>
      <c r="U84" s="93">
        <v>83.375</v>
      </c>
      <c r="V84" s="94">
        <v>0.7545</v>
      </c>
      <c r="W84" s="93" t="s">
        <v>45</v>
      </c>
      <c r="X84" s="93" t="s">
        <v>45</v>
      </c>
      <c r="Y84" s="93" t="s">
        <v>45</v>
      </c>
      <c r="Z84" s="93" t="s">
        <v>45</v>
      </c>
      <c r="AA84" s="93">
        <v>121.186</v>
      </c>
      <c r="AB84" s="93">
        <v>21.161</v>
      </c>
      <c r="AC84" s="93">
        <v>131.583</v>
      </c>
      <c r="AD84" s="94">
        <v>1.0858</v>
      </c>
      <c r="AE84" s="93">
        <v>29.843</v>
      </c>
      <c r="AF84" s="93">
        <v>0</v>
      </c>
      <c r="AG84" s="93">
        <v>39.152</v>
      </c>
      <c r="AH84" s="94">
        <v>1.3119</v>
      </c>
      <c r="AI84" s="93">
        <v>59.76</v>
      </c>
      <c r="AJ84" s="93">
        <v>21.021</v>
      </c>
      <c r="AK84" s="93">
        <v>85.381</v>
      </c>
      <c r="AL84" s="94">
        <v>1.4287</v>
      </c>
      <c r="AM84" s="93">
        <v>34.467</v>
      </c>
      <c r="AN84" s="93">
        <v>37.161</v>
      </c>
      <c r="AO84" s="93">
        <v>74.77</v>
      </c>
      <c r="AP84" s="94">
        <v>2.1693</v>
      </c>
      <c r="AQ84" s="93" t="s">
        <v>45</v>
      </c>
      <c r="AR84" s="93" t="s">
        <v>45</v>
      </c>
      <c r="AS84" s="93" t="s">
        <v>45</v>
      </c>
      <c r="AT84" s="93" t="s">
        <v>45</v>
      </c>
      <c r="AU84" s="93" t="s">
        <v>45</v>
      </c>
      <c r="AV84" s="93" t="s">
        <v>45</v>
      </c>
      <c r="AW84" s="93" t="s">
        <v>45</v>
      </c>
      <c r="AX84" s="93" t="s">
        <v>45</v>
      </c>
      <c r="AY84" s="223"/>
    </row>
    <row r="85" ht="14.25" spans="1:51">
      <c r="A85" s="89"/>
      <c r="B85" s="195"/>
      <c r="C85" s="89"/>
      <c r="D85" s="27" t="s">
        <v>254</v>
      </c>
      <c r="E85" s="89"/>
      <c r="F85" s="26" t="s">
        <v>252</v>
      </c>
      <c r="G85" s="26">
        <v>259.564</v>
      </c>
      <c r="H85" s="183">
        <v>0.889</v>
      </c>
      <c r="I85" s="11"/>
      <c r="J85" s="89"/>
      <c r="K85" s="96" t="s">
        <v>45</v>
      </c>
      <c r="L85" s="93" t="s">
        <v>45</v>
      </c>
      <c r="M85" s="93" t="s">
        <v>45</v>
      </c>
      <c r="N85" s="93" t="s">
        <v>45</v>
      </c>
      <c r="O85" s="93">
        <v>9.158</v>
      </c>
      <c r="P85" s="93">
        <v>2.343</v>
      </c>
      <c r="Q85" s="93">
        <v>8.643</v>
      </c>
      <c r="R85" s="94">
        <v>0.9438</v>
      </c>
      <c r="S85" s="93">
        <v>53.823</v>
      </c>
      <c r="T85" s="93">
        <v>2.94</v>
      </c>
      <c r="U85" s="93">
        <v>50.883</v>
      </c>
      <c r="V85" s="94">
        <v>0.9454</v>
      </c>
      <c r="W85" s="93">
        <v>18.145</v>
      </c>
      <c r="X85" s="93">
        <v>2.55</v>
      </c>
      <c r="Y85" s="93">
        <v>14.995</v>
      </c>
      <c r="Z85" s="94">
        <v>0.8264</v>
      </c>
      <c r="AA85" s="93">
        <v>82.19</v>
      </c>
      <c r="AB85" s="93">
        <v>70.441</v>
      </c>
      <c r="AC85" s="93">
        <v>70.441</v>
      </c>
      <c r="AD85" s="94">
        <v>0.8571</v>
      </c>
      <c r="AE85" s="93">
        <v>57.371</v>
      </c>
      <c r="AF85" s="93">
        <v>23.191</v>
      </c>
      <c r="AG85" s="93">
        <v>51.291</v>
      </c>
      <c r="AH85" s="295">
        <v>0.894</v>
      </c>
      <c r="AI85" s="93">
        <v>23.811</v>
      </c>
      <c r="AJ85" s="93">
        <v>10.311</v>
      </c>
      <c r="AK85" s="93">
        <v>20.311</v>
      </c>
      <c r="AL85" s="295">
        <v>0.853</v>
      </c>
      <c r="AM85" s="93">
        <v>47.636</v>
      </c>
      <c r="AN85" s="93">
        <v>6</v>
      </c>
      <c r="AO85" s="93">
        <v>43</v>
      </c>
      <c r="AP85" s="94">
        <v>0.9027</v>
      </c>
      <c r="AQ85" s="93" t="s">
        <v>45</v>
      </c>
      <c r="AR85" s="93" t="s">
        <v>45</v>
      </c>
      <c r="AS85" s="93" t="s">
        <v>45</v>
      </c>
      <c r="AT85" s="93" t="s">
        <v>45</v>
      </c>
      <c r="AU85" s="93" t="s">
        <v>45</v>
      </c>
      <c r="AV85" s="93" t="s">
        <v>45</v>
      </c>
      <c r="AW85" s="93" t="s">
        <v>45</v>
      </c>
      <c r="AX85" s="93" t="s">
        <v>45</v>
      </c>
      <c r="AY85" s="223"/>
    </row>
    <row r="86" ht="33" customHeight="true" spans="1:51">
      <c r="A86" s="89"/>
      <c r="B86" s="195"/>
      <c r="C86" s="89"/>
      <c r="D86" s="27" t="s">
        <v>255</v>
      </c>
      <c r="E86" s="89"/>
      <c r="F86" s="26" t="s">
        <v>252</v>
      </c>
      <c r="G86" s="26" t="s">
        <v>256</v>
      </c>
      <c r="H86" s="243">
        <v>1</v>
      </c>
      <c r="I86" s="6"/>
      <c r="J86" s="89"/>
      <c r="K86" s="96" t="s">
        <v>45</v>
      </c>
      <c r="L86" s="93" t="s">
        <v>45</v>
      </c>
      <c r="M86" s="93" t="s">
        <v>45</v>
      </c>
      <c r="N86" s="93" t="s">
        <v>45</v>
      </c>
      <c r="O86" s="93" t="s">
        <v>45</v>
      </c>
      <c r="P86" s="93" t="s">
        <v>45</v>
      </c>
      <c r="Q86" s="93" t="s">
        <v>45</v>
      </c>
      <c r="R86" s="93" t="s">
        <v>45</v>
      </c>
      <c r="S86" s="93" t="s">
        <v>45</v>
      </c>
      <c r="T86" s="93" t="s">
        <v>45</v>
      </c>
      <c r="U86" s="93" t="s">
        <v>45</v>
      </c>
      <c r="V86" s="93" t="s">
        <v>45</v>
      </c>
      <c r="W86" s="93" t="s">
        <v>45</v>
      </c>
      <c r="X86" s="93" t="s">
        <v>45</v>
      </c>
      <c r="Y86" s="93" t="s">
        <v>45</v>
      </c>
      <c r="Z86" s="93" t="s">
        <v>45</v>
      </c>
      <c r="AA86" s="93" t="s">
        <v>45</v>
      </c>
      <c r="AB86" s="93" t="s">
        <v>45</v>
      </c>
      <c r="AC86" s="93" t="s">
        <v>45</v>
      </c>
      <c r="AD86" s="93" t="s">
        <v>45</v>
      </c>
      <c r="AE86" s="93" t="s">
        <v>45</v>
      </c>
      <c r="AF86" s="93" t="s">
        <v>45</v>
      </c>
      <c r="AG86" s="93" t="s">
        <v>45</v>
      </c>
      <c r="AH86" s="93" t="s">
        <v>45</v>
      </c>
      <c r="AI86" s="93">
        <v>1</v>
      </c>
      <c r="AJ86" s="93">
        <v>0</v>
      </c>
      <c r="AK86" s="93">
        <v>1</v>
      </c>
      <c r="AL86" s="117">
        <v>1</v>
      </c>
      <c r="AM86" s="93">
        <v>1</v>
      </c>
      <c r="AN86" s="93">
        <v>0.03</v>
      </c>
      <c r="AO86" s="93">
        <v>1</v>
      </c>
      <c r="AP86" s="117">
        <v>1</v>
      </c>
      <c r="AQ86" s="93" t="s">
        <v>45</v>
      </c>
      <c r="AR86" s="93" t="s">
        <v>45</v>
      </c>
      <c r="AS86" s="93" t="s">
        <v>45</v>
      </c>
      <c r="AT86" s="93" t="s">
        <v>45</v>
      </c>
      <c r="AU86" s="93" t="s">
        <v>45</v>
      </c>
      <c r="AV86" s="93" t="s">
        <v>45</v>
      </c>
      <c r="AW86" s="93" t="s">
        <v>45</v>
      </c>
      <c r="AX86" s="93" t="s">
        <v>45</v>
      </c>
      <c r="AY86" s="223"/>
    </row>
    <row r="87" ht="33" customHeight="true" spans="1:51">
      <c r="A87" s="89"/>
      <c r="B87" s="242">
        <v>32</v>
      </c>
      <c r="C87" s="27" t="s">
        <v>257</v>
      </c>
      <c r="D87" s="27" t="s">
        <v>258</v>
      </c>
      <c r="E87" s="89"/>
      <c r="F87" s="26" t="s">
        <v>259</v>
      </c>
      <c r="G87" s="57">
        <v>23231</v>
      </c>
      <c r="H87" s="68">
        <v>0.9482</v>
      </c>
      <c r="I87" s="79"/>
      <c r="J87" s="93"/>
      <c r="K87" s="96">
        <v>5000</v>
      </c>
      <c r="L87" s="93">
        <v>628</v>
      </c>
      <c r="M87" s="93">
        <v>4685</v>
      </c>
      <c r="N87" s="295">
        <v>0.937</v>
      </c>
      <c r="O87" s="59">
        <v>4500</v>
      </c>
      <c r="P87" s="59">
        <v>810</v>
      </c>
      <c r="Q87" s="59">
        <v>3967</v>
      </c>
      <c r="R87" s="68">
        <v>0.8816</v>
      </c>
      <c r="S87" s="59">
        <v>3500</v>
      </c>
      <c r="T87" s="59">
        <v>350</v>
      </c>
      <c r="U87" s="299">
        <v>3312</v>
      </c>
      <c r="V87" s="300">
        <v>0.9463</v>
      </c>
      <c r="W87" s="59">
        <v>3000</v>
      </c>
      <c r="X87" s="59">
        <v>110</v>
      </c>
      <c r="Y87" s="59">
        <v>2487</v>
      </c>
      <c r="Z87" s="266">
        <v>0.829</v>
      </c>
      <c r="AA87" s="59">
        <v>2600</v>
      </c>
      <c r="AB87" s="59">
        <v>320</v>
      </c>
      <c r="AC87" s="59">
        <v>2600</v>
      </c>
      <c r="AD87" s="70">
        <v>1</v>
      </c>
      <c r="AE87" s="59">
        <v>1600</v>
      </c>
      <c r="AF87" s="59">
        <v>0</v>
      </c>
      <c r="AG87" s="59">
        <v>1983</v>
      </c>
      <c r="AH87" s="68">
        <v>1.2394</v>
      </c>
      <c r="AI87" s="59">
        <v>700</v>
      </c>
      <c r="AJ87" s="59">
        <v>150</v>
      </c>
      <c r="AK87" s="59">
        <v>780</v>
      </c>
      <c r="AL87" s="68">
        <v>1.1143</v>
      </c>
      <c r="AM87" s="59">
        <v>1600</v>
      </c>
      <c r="AN87" s="59">
        <v>348</v>
      </c>
      <c r="AO87" s="59">
        <v>1611</v>
      </c>
      <c r="AP87" s="68">
        <v>1.0069</v>
      </c>
      <c r="AQ87" s="93" t="s">
        <v>45</v>
      </c>
      <c r="AR87" s="93" t="s">
        <v>45</v>
      </c>
      <c r="AS87" s="93" t="s">
        <v>45</v>
      </c>
      <c r="AT87" s="93" t="s">
        <v>45</v>
      </c>
      <c r="AU87" s="93">
        <v>2000</v>
      </c>
      <c r="AV87" s="93">
        <v>0</v>
      </c>
      <c r="AW87" s="93">
        <v>1806</v>
      </c>
      <c r="AX87" s="295">
        <v>0.903</v>
      </c>
      <c r="AY87" s="223"/>
    </row>
    <row r="88" ht="33" customHeight="true" spans="1:51">
      <c r="A88" s="89"/>
      <c r="B88" s="195"/>
      <c r="C88" s="89"/>
      <c r="D88" s="27" t="s">
        <v>260</v>
      </c>
      <c r="E88" s="89"/>
      <c r="F88" s="26" t="s">
        <v>259</v>
      </c>
      <c r="G88" s="57">
        <v>4339</v>
      </c>
      <c r="H88" s="68">
        <v>1.4463</v>
      </c>
      <c r="I88" s="205"/>
      <c r="J88" s="89"/>
      <c r="K88" s="96">
        <v>500</v>
      </c>
      <c r="L88" s="93">
        <v>127</v>
      </c>
      <c r="M88" s="93">
        <v>533</v>
      </c>
      <c r="N88" s="94">
        <v>1.066</v>
      </c>
      <c r="O88" s="59">
        <v>200</v>
      </c>
      <c r="P88" s="59">
        <v>0</v>
      </c>
      <c r="Q88" s="59">
        <v>353</v>
      </c>
      <c r="R88" s="266">
        <v>1.765</v>
      </c>
      <c r="S88" s="59">
        <v>300</v>
      </c>
      <c r="T88" s="59">
        <v>0</v>
      </c>
      <c r="U88" s="299">
        <v>307</v>
      </c>
      <c r="V88" s="53">
        <v>1.0233</v>
      </c>
      <c r="W88" s="59">
        <v>900</v>
      </c>
      <c r="X88" s="59">
        <v>103</v>
      </c>
      <c r="Y88" s="59">
        <v>1008</v>
      </c>
      <c r="Z88" s="70">
        <v>1.12</v>
      </c>
      <c r="AA88" s="59">
        <v>300</v>
      </c>
      <c r="AB88" s="59">
        <v>0</v>
      </c>
      <c r="AC88" s="59">
        <v>452</v>
      </c>
      <c r="AD88" s="68">
        <v>1.5067</v>
      </c>
      <c r="AE88" s="59">
        <v>200</v>
      </c>
      <c r="AF88" s="59">
        <v>0</v>
      </c>
      <c r="AG88" s="59">
        <v>238</v>
      </c>
      <c r="AH88" s="70">
        <v>1.19</v>
      </c>
      <c r="AI88" s="59">
        <v>200</v>
      </c>
      <c r="AJ88" s="59">
        <v>50</v>
      </c>
      <c r="AK88" s="59">
        <v>358</v>
      </c>
      <c r="AL88" s="70">
        <v>1.79</v>
      </c>
      <c r="AM88" s="59">
        <v>200</v>
      </c>
      <c r="AN88" s="59">
        <v>0</v>
      </c>
      <c r="AO88" s="59">
        <v>550</v>
      </c>
      <c r="AP88" s="70">
        <v>2.75</v>
      </c>
      <c r="AQ88" s="93" t="s">
        <v>45</v>
      </c>
      <c r="AR88" s="93" t="s">
        <v>45</v>
      </c>
      <c r="AS88" s="93" t="s">
        <v>45</v>
      </c>
      <c r="AT88" s="93" t="s">
        <v>45</v>
      </c>
      <c r="AU88" s="93">
        <v>200</v>
      </c>
      <c r="AV88" s="93">
        <v>0</v>
      </c>
      <c r="AW88" s="93">
        <v>540</v>
      </c>
      <c r="AX88" s="117">
        <v>2.7</v>
      </c>
      <c r="AY88" s="223"/>
    </row>
    <row r="89" ht="54.75" customHeight="true" spans="1:51">
      <c r="A89" s="60" t="s">
        <v>261</v>
      </c>
      <c r="B89" s="242">
        <v>33</v>
      </c>
      <c r="C89" s="27" t="s">
        <v>262</v>
      </c>
      <c r="D89" s="27" t="s">
        <v>263</v>
      </c>
      <c r="E89" s="89"/>
      <c r="F89" s="26" t="s">
        <v>264</v>
      </c>
      <c r="G89" s="334" t="s">
        <v>265</v>
      </c>
      <c r="H89" s="59" t="s">
        <v>60</v>
      </c>
      <c r="I89" s="150"/>
      <c r="J89" s="150"/>
      <c r="K89" s="175" t="s">
        <v>266</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267</v>
      </c>
    </row>
    <row r="90" ht="46.5" customHeight="true" spans="1:51">
      <c r="A90" s="89"/>
      <c r="B90" s="242">
        <v>34</v>
      </c>
      <c r="C90" s="27" t="s">
        <v>268</v>
      </c>
      <c r="D90" s="27" t="s">
        <v>269</v>
      </c>
      <c r="E90" s="89"/>
      <c r="F90" s="26" t="s">
        <v>270</v>
      </c>
      <c r="G90" s="57">
        <v>25</v>
      </c>
      <c r="H90" s="70">
        <v>1</v>
      </c>
      <c r="I90" s="150"/>
      <c r="J90" s="150"/>
      <c r="K90" s="101">
        <v>4</v>
      </c>
      <c r="L90" s="93">
        <v>0</v>
      </c>
      <c r="M90" s="93">
        <v>4</v>
      </c>
      <c r="N90" s="117">
        <v>1</v>
      </c>
      <c r="O90" s="59">
        <v>3</v>
      </c>
      <c r="P90" s="93">
        <v>1</v>
      </c>
      <c r="Q90" s="93">
        <v>3</v>
      </c>
      <c r="R90" s="117">
        <v>1</v>
      </c>
      <c r="S90" s="59">
        <v>3</v>
      </c>
      <c r="T90" s="93">
        <v>1</v>
      </c>
      <c r="U90" s="93">
        <v>3</v>
      </c>
      <c r="V90" s="117">
        <v>1</v>
      </c>
      <c r="W90" s="59">
        <v>2</v>
      </c>
      <c r="X90" s="93">
        <v>0</v>
      </c>
      <c r="Y90" s="93">
        <v>2</v>
      </c>
      <c r="Z90" s="117">
        <v>1</v>
      </c>
      <c r="AA90" s="59">
        <v>3</v>
      </c>
      <c r="AB90" s="93">
        <v>0</v>
      </c>
      <c r="AC90" s="93">
        <v>3</v>
      </c>
      <c r="AD90" s="117">
        <v>1</v>
      </c>
      <c r="AE90" s="59">
        <v>3</v>
      </c>
      <c r="AF90" s="93">
        <v>1</v>
      </c>
      <c r="AG90" s="93">
        <v>3</v>
      </c>
      <c r="AH90" s="117">
        <v>1</v>
      </c>
      <c r="AI90" s="59">
        <v>4</v>
      </c>
      <c r="AJ90" s="93">
        <v>1</v>
      </c>
      <c r="AK90" s="93">
        <v>4</v>
      </c>
      <c r="AL90" s="117">
        <v>1</v>
      </c>
      <c r="AM90" s="59">
        <v>3</v>
      </c>
      <c r="AN90" s="93">
        <v>1</v>
      </c>
      <c r="AO90" s="93">
        <v>3</v>
      </c>
      <c r="AP90" s="117">
        <v>1</v>
      </c>
      <c r="AQ90" s="93" t="s">
        <v>45</v>
      </c>
      <c r="AR90" s="93" t="s">
        <v>45</v>
      </c>
      <c r="AS90" s="93" t="s">
        <v>45</v>
      </c>
      <c r="AT90" s="93" t="s">
        <v>45</v>
      </c>
      <c r="AU90" s="93" t="s">
        <v>45</v>
      </c>
      <c r="AV90" s="93" t="s">
        <v>45</v>
      </c>
      <c r="AW90" s="93" t="s">
        <v>45</v>
      </c>
      <c r="AX90" s="93" t="s">
        <v>45</v>
      </c>
      <c r="AY90" s="223"/>
    </row>
    <row r="91" ht="14.25" spans="1:51">
      <c r="A91" s="89"/>
      <c r="B91" s="242">
        <v>35</v>
      </c>
      <c r="C91" s="27" t="s">
        <v>271</v>
      </c>
      <c r="D91" s="27" t="s">
        <v>272</v>
      </c>
      <c r="E91" s="89"/>
      <c r="F91" s="26" t="s">
        <v>264</v>
      </c>
      <c r="G91" s="57">
        <v>652</v>
      </c>
      <c r="H91" s="68">
        <v>0.9368</v>
      </c>
      <c r="I91" s="93"/>
      <c r="J91" s="93"/>
      <c r="K91" s="96" t="s">
        <v>45</v>
      </c>
      <c r="L91" s="93" t="s">
        <v>45</v>
      </c>
      <c r="M91" s="93" t="s">
        <v>45</v>
      </c>
      <c r="N91" s="93" t="s">
        <v>45</v>
      </c>
      <c r="O91" s="93">
        <v>41</v>
      </c>
      <c r="P91" s="93">
        <v>0</v>
      </c>
      <c r="Q91" s="93">
        <v>41</v>
      </c>
      <c r="R91" s="117">
        <v>1</v>
      </c>
      <c r="S91" s="93">
        <v>79</v>
      </c>
      <c r="T91" s="93">
        <v>40</v>
      </c>
      <c r="U91" s="93">
        <v>69</v>
      </c>
      <c r="V91" s="94">
        <v>0.8734</v>
      </c>
      <c r="W91" s="93">
        <v>48</v>
      </c>
      <c r="X91" s="93">
        <v>12</v>
      </c>
      <c r="Y91" s="93">
        <v>46</v>
      </c>
      <c r="Z91" s="94">
        <v>0.9583</v>
      </c>
      <c r="AA91" s="93">
        <v>182</v>
      </c>
      <c r="AB91" s="93">
        <v>38</v>
      </c>
      <c r="AC91" s="93">
        <v>195</v>
      </c>
      <c r="AD91" s="94">
        <v>1.0714</v>
      </c>
      <c r="AE91" s="93">
        <v>153</v>
      </c>
      <c r="AF91" s="93">
        <v>70</v>
      </c>
      <c r="AG91" s="93">
        <v>119</v>
      </c>
      <c r="AH91" s="94">
        <v>0.7778</v>
      </c>
      <c r="AI91" s="93">
        <v>66</v>
      </c>
      <c r="AJ91" s="93">
        <v>43</v>
      </c>
      <c r="AK91" s="93">
        <v>83</v>
      </c>
      <c r="AL91" s="94">
        <v>1.2576</v>
      </c>
      <c r="AM91" s="93">
        <v>111</v>
      </c>
      <c r="AN91" s="93">
        <v>37</v>
      </c>
      <c r="AO91" s="93">
        <v>89</v>
      </c>
      <c r="AP91" s="94">
        <v>0.8018</v>
      </c>
      <c r="AQ91" s="93" t="s">
        <v>45</v>
      </c>
      <c r="AR91" s="93" t="s">
        <v>45</v>
      </c>
      <c r="AS91" s="93" t="s">
        <v>45</v>
      </c>
      <c r="AT91" s="93" t="s">
        <v>45</v>
      </c>
      <c r="AU91" s="93">
        <v>16</v>
      </c>
      <c r="AV91" s="93">
        <v>9</v>
      </c>
      <c r="AW91" s="93">
        <v>10</v>
      </c>
      <c r="AX91" s="295">
        <v>0.625</v>
      </c>
      <c r="AY91" s="223"/>
    </row>
    <row r="92" ht="14.25" spans="1:51">
      <c r="A92" s="60" t="s">
        <v>273</v>
      </c>
      <c r="B92" s="197">
        <v>36</v>
      </c>
      <c r="C92" s="27" t="s">
        <v>274</v>
      </c>
      <c r="D92" s="27" t="s">
        <v>275</v>
      </c>
      <c r="E92" s="89"/>
      <c r="F92" s="26" t="s">
        <v>276</v>
      </c>
      <c r="G92" s="57">
        <v>1053</v>
      </c>
      <c r="H92" s="68">
        <v>0.7323</v>
      </c>
      <c r="I92" s="79"/>
      <c r="J92" s="93"/>
      <c r="K92" s="96" t="s">
        <v>45</v>
      </c>
      <c r="L92" s="93" t="s">
        <v>45</v>
      </c>
      <c r="M92" s="93" t="s">
        <v>45</v>
      </c>
      <c r="N92" s="93" t="s">
        <v>45</v>
      </c>
      <c r="O92" s="93">
        <v>188</v>
      </c>
      <c r="P92" s="93">
        <v>58</v>
      </c>
      <c r="Q92" s="93">
        <v>204</v>
      </c>
      <c r="R92" s="94">
        <v>1.0851</v>
      </c>
      <c r="S92" s="93">
        <v>229</v>
      </c>
      <c r="T92" s="93">
        <v>0</v>
      </c>
      <c r="U92" s="93">
        <v>150</v>
      </c>
      <c r="V92" s="295">
        <v>0.655</v>
      </c>
      <c r="W92" s="93">
        <v>190</v>
      </c>
      <c r="X92" s="93">
        <v>0</v>
      </c>
      <c r="Y92" s="93">
        <v>141</v>
      </c>
      <c r="Z92" s="94">
        <v>0.7421</v>
      </c>
      <c r="AA92" s="93">
        <v>201</v>
      </c>
      <c r="AB92" s="93">
        <v>8</v>
      </c>
      <c r="AC92" s="93">
        <v>192</v>
      </c>
      <c r="AD92" s="94">
        <v>0.9552</v>
      </c>
      <c r="AE92" s="93">
        <v>157</v>
      </c>
      <c r="AF92" s="93">
        <v>19</v>
      </c>
      <c r="AG92" s="93">
        <v>126</v>
      </c>
      <c r="AH92" s="94">
        <v>0.8025</v>
      </c>
      <c r="AI92" s="93">
        <v>152</v>
      </c>
      <c r="AJ92" s="93">
        <v>0</v>
      </c>
      <c r="AK92" s="93">
        <v>79</v>
      </c>
      <c r="AL92" s="94">
        <v>0.5197</v>
      </c>
      <c r="AM92" s="93">
        <v>229</v>
      </c>
      <c r="AN92" s="93">
        <v>0</v>
      </c>
      <c r="AO92" s="93">
        <v>123</v>
      </c>
      <c r="AP92" s="94">
        <v>0.5371</v>
      </c>
      <c r="AQ92" s="93">
        <v>50</v>
      </c>
      <c r="AR92" s="93">
        <v>0</v>
      </c>
      <c r="AS92" s="93">
        <v>13</v>
      </c>
      <c r="AT92" s="117">
        <v>0.26</v>
      </c>
      <c r="AU92" s="93">
        <v>42</v>
      </c>
      <c r="AV92" s="93">
        <v>0</v>
      </c>
      <c r="AW92" s="93">
        <v>25</v>
      </c>
      <c r="AX92" s="94">
        <v>0.5952</v>
      </c>
      <c r="AY92" s="223"/>
    </row>
    <row r="93" ht="33" customHeight="true" spans="1:51">
      <c r="A93" s="89"/>
      <c r="B93" s="195"/>
      <c r="C93" s="89"/>
      <c r="D93" s="27" t="s">
        <v>277</v>
      </c>
      <c r="E93" s="89"/>
      <c r="F93" s="26" t="s">
        <v>276</v>
      </c>
      <c r="G93" s="57"/>
      <c r="H93" s="59"/>
      <c r="I93" s="6"/>
      <c r="J93" s="89"/>
      <c r="K93" s="96" t="s">
        <v>45</v>
      </c>
      <c r="L93" s="93" t="s">
        <v>45</v>
      </c>
      <c r="M93" s="93" t="s">
        <v>45</v>
      </c>
      <c r="N93" s="93" t="s">
        <v>45</v>
      </c>
      <c r="O93" s="93" t="s">
        <v>45</v>
      </c>
      <c r="P93" s="93"/>
      <c r="Q93" s="93"/>
      <c r="R93" s="93"/>
      <c r="S93" s="93">
        <v>50</v>
      </c>
      <c r="T93" s="93"/>
      <c r="U93" s="93"/>
      <c r="V93" s="93"/>
      <c r="W93" s="93">
        <v>60</v>
      </c>
      <c r="X93" s="93"/>
      <c r="Y93" s="93"/>
      <c r="Z93" s="93"/>
      <c r="AA93" s="93">
        <v>60</v>
      </c>
      <c r="AB93" s="93"/>
      <c r="AC93" s="93"/>
      <c r="AD93" s="93"/>
      <c r="AE93" s="93" t="s">
        <v>45</v>
      </c>
      <c r="AF93" s="93"/>
      <c r="AG93" s="93"/>
      <c r="AH93" s="93"/>
      <c r="AI93" s="93">
        <v>130</v>
      </c>
      <c r="AJ93" s="93"/>
      <c r="AK93" s="93"/>
      <c r="AL93" s="93"/>
      <c r="AM93" s="93" t="s">
        <v>45</v>
      </c>
      <c r="AN93" s="93"/>
      <c r="AO93" s="93"/>
      <c r="AP93" s="93"/>
      <c r="AQ93" s="93">
        <v>50</v>
      </c>
      <c r="AR93" s="93"/>
      <c r="AS93" s="93"/>
      <c r="AT93" s="93"/>
      <c r="AU93" s="93" t="s">
        <v>45</v>
      </c>
      <c r="AV93" s="93" t="s">
        <v>45</v>
      </c>
      <c r="AW93" s="93" t="s">
        <v>45</v>
      </c>
      <c r="AX93" s="93" t="s">
        <v>45</v>
      </c>
      <c r="AY93" s="223"/>
    </row>
    <row r="94" ht="108" customHeight="true" spans="1:51">
      <c r="A94" s="89"/>
      <c r="B94" s="197">
        <v>37</v>
      </c>
      <c r="C94" s="27" t="s">
        <v>278</v>
      </c>
      <c r="D94" s="27" t="s">
        <v>279</v>
      </c>
      <c r="E94" s="89"/>
      <c r="F94" s="26" t="s">
        <v>276</v>
      </c>
      <c r="G94" s="57" t="s">
        <v>280</v>
      </c>
      <c r="H94" s="59" t="s">
        <v>60</v>
      </c>
      <c r="I94" s="150"/>
      <c r="J94" s="150"/>
      <c r="K94" s="335" t="s">
        <v>281</v>
      </c>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195"/>
      <c r="AY94" s="223"/>
    </row>
    <row r="95" ht="59.25" customHeight="true" spans="1:51">
      <c r="A95" s="89"/>
      <c r="B95" s="242">
        <v>38</v>
      </c>
      <c r="C95" s="27" t="s">
        <v>282</v>
      </c>
      <c r="D95" s="27" t="s">
        <v>283</v>
      </c>
      <c r="E95" s="89"/>
      <c r="F95" s="26" t="s">
        <v>259</v>
      </c>
      <c r="G95" s="26">
        <v>57</v>
      </c>
      <c r="H95" s="66">
        <v>1</v>
      </c>
      <c r="I95" s="150" t="s">
        <v>284</v>
      </c>
      <c r="J95" s="96"/>
      <c r="K95" s="96" t="s">
        <v>45</v>
      </c>
      <c r="L95" s="93" t="s">
        <v>45</v>
      </c>
      <c r="M95" s="93" t="s">
        <v>45</v>
      </c>
      <c r="N95" s="93" t="s">
        <v>45</v>
      </c>
      <c r="O95" s="93">
        <v>32</v>
      </c>
      <c r="P95" s="119">
        <v>0</v>
      </c>
      <c r="Q95" s="119">
        <v>32</v>
      </c>
      <c r="R95" s="153">
        <v>1</v>
      </c>
      <c r="S95" s="93">
        <v>13</v>
      </c>
      <c r="T95" s="119">
        <v>0</v>
      </c>
      <c r="U95" s="119">
        <v>13</v>
      </c>
      <c r="V95" s="153">
        <v>1</v>
      </c>
      <c r="W95" s="93" t="s">
        <v>45</v>
      </c>
      <c r="X95" s="93" t="s">
        <v>45</v>
      </c>
      <c r="Y95" s="93" t="s">
        <v>45</v>
      </c>
      <c r="Z95" s="93" t="s">
        <v>45</v>
      </c>
      <c r="AA95" s="93" t="s">
        <v>45</v>
      </c>
      <c r="AB95" s="93" t="s">
        <v>45</v>
      </c>
      <c r="AC95" s="93" t="s">
        <v>45</v>
      </c>
      <c r="AD95" s="93" t="s">
        <v>45</v>
      </c>
      <c r="AE95" s="93">
        <v>12</v>
      </c>
      <c r="AF95" s="119">
        <v>0</v>
      </c>
      <c r="AG95" s="119">
        <v>12</v>
      </c>
      <c r="AH95" s="153">
        <v>1</v>
      </c>
      <c r="AI95" s="93" t="s">
        <v>45</v>
      </c>
      <c r="AJ95" s="93" t="s">
        <v>45</v>
      </c>
      <c r="AK95" s="93" t="s">
        <v>45</v>
      </c>
      <c r="AL95" s="93" t="s">
        <v>45</v>
      </c>
      <c r="AM95" s="93" t="s">
        <v>45</v>
      </c>
      <c r="AN95" s="93" t="s">
        <v>45</v>
      </c>
      <c r="AO95" s="93" t="s">
        <v>45</v>
      </c>
      <c r="AP95" s="93" t="s">
        <v>45</v>
      </c>
      <c r="AQ95" s="93" t="s">
        <v>45</v>
      </c>
      <c r="AR95" s="93" t="s">
        <v>45</v>
      </c>
      <c r="AS95" s="93" t="s">
        <v>45</v>
      </c>
      <c r="AT95" s="93" t="s">
        <v>45</v>
      </c>
      <c r="AU95" s="93" t="s">
        <v>45</v>
      </c>
      <c r="AV95" s="93" t="s">
        <v>45</v>
      </c>
      <c r="AW95" s="93" t="s">
        <v>45</v>
      </c>
      <c r="AX95" s="93" t="s">
        <v>45</v>
      </c>
      <c r="AY95" s="339" t="s">
        <v>285</v>
      </c>
    </row>
    <row r="96" ht="48.75" customHeight="true" spans="1:51">
      <c r="A96" s="89"/>
      <c r="B96" s="195"/>
      <c r="C96" s="89"/>
      <c r="D96" s="27" t="s">
        <v>286</v>
      </c>
      <c r="E96" s="89"/>
      <c r="F96" s="26" t="s">
        <v>259</v>
      </c>
      <c r="G96" s="57">
        <v>14</v>
      </c>
      <c r="H96" s="69">
        <v>0.5</v>
      </c>
      <c r="I96" s="150" t="s">
        <v>287</v>
      </c>
      <c r="J96" s="195"/>
      <c r="K96" s="96" t="s">
        <v>45</v>
      </c>
      <c r="L96" s="93" t="s">
        <v>45</v>
      </c>
      <c r="M96" s="93" t="s">
        <v>45</v>
      </c>
      <c r="N96" s="93" t="s">
        <v>45</v>
      </c>
      <c r="O96" s="93">
        <v>4</v>
      </c>
      <c r="P96" s="93">
        <v>0</v>
      </c>
      <c r="Q96" s="93">
        <v>2</v>
      </c>
      <c r="R96" s="117">
        <v>0.5</v>
      </c>
      <c r="S96" s="93">
        <v>14</v>
      </c>
      <c r="T96" s="93">
        <v>0</v>
      </c>
      <c r="U96" s="93">
        <v>9</v>
      </c>
      <c r="V96" s="94">
        <v>0.6429</v>
      </c>
      <c r="W96" s="93">
        <v>3</v>
      </c>
      <c r="X96" s="93">
        <v>0</v>
      </c>
      <c r="Y96" s="93">
        <v>1</v>
      </c>
      <c r="Z96" s="94">
        <v>0.3333</v>
      </c>
      <c r="AA96" s="93">
        <v>1</v>
      </c>
      <c r="AB96" s="93">
        <v>0</v>
      </c>
      <c r="AC96" s="93">
        <v>0</v>
      </c>
      <c r="AD96" s="117">
        <v>0</v>
      </c>
      <c r="AE96" s="93">
        <v>2</v>
      </c>
      <c r="AF96" s="93">
        <v>0</v>
      </c>
      <c r="AG96" s="93">
        <v>1</v>
      </c>
      <c r="AH96" s="117">
        <v>0.5</v>
      </c>
      <c r="AI96" s="93">
        <v>1</v>
      </c>
      <c r="AJ96" s="93">
        <v>0</v>
      </c>
      <c r="AK96" s="93">
        <v>0</v>
      </c>
      <c r="AL96" s="117">
        <v>0</v>
      </c>
      <c r="AM96" s="93">
        <v>3</v>
      </c>
      <c r="AN96" s="93">
        <v>0</v>
      </c>
      <c r="AO96" s="93">
        <v>1</v>
      </c>
      <c r="AP96" s="94">
        <v>0.3333</v>
      </c>
      <c r="AQ96" s="93" t="s">
        <v>45</v>
      </c>
      <c r="AR96" s="93" t="s">
        <v>45</v>
      </c>
      <c r="AS96" s="93" t="s">
        <v>45</v>
      </c>
      <c r="AT96" s="93" t="s">
        <v>45</v>
      </c>
      <c r="AU96" s="93" t="s">
        <v>45</v>
      </c>
      <c r="AV96" s="93" t="s">
        <v>45</v>
      </c>
      <c r="AW96" s="93" t="s">
        <v>45</v>
      </c>
      <c r="AX96" s="93" t="s">
        <v>45</v>
      </c>
      <c r="AY96" s="223"/>
    </row>
    <row r="97" ht="42.75" spans="1:51">
      <c r="A97" s="89"/>
      <c r="B97" s="242">
        <v>39</v>
      </c>
      <c r="C97" s="27" t="s">
        <v>288</v>
      </c>
      <c r="D97" s="27" t="s">
        <v>289</v>
      </c>
      <c r="E97" s="89"/>
      <c r="F97" s="26" t="s">
        <v>259</v>
      </c>
      <c r="G97" s="26">
        <v>399</v>
      </c>
      <c r="H97" s="243">
        <v>1</v>
      </c>
      <c r="I97" s="164" t="s">
        <v>290</v>
      </c>
      <c r="J97" s="211"/>
      <c r="K97" s="96" t="s">
        <v>45</v>
      </c>
      <c r="L97" s="93" t="s">
        <v>45</v>
      </c>
      <c r="M97" s="93" t="s">
        <v>45</v>
      </c>
      <c r="N97" s="93" t="s">
        <v>45</v>
      </c>
      <c r="O97" s="93">
        <v>11</v>
      </c>
      <c r="P97" s="119">
        <v>0</v>
      </c>
      <c r="Q97" s="119">
        <v>11</v>
      </c>
      <c r="R97" s="153">
        <v>1</v>
      </c>
      <c r="S97" s="93">
        <v>168</v>
      </c>
      <c r="T97" s="119">
        <v>0</v>
      </c>
      <c r="U97" s="119">
        <v>168</v>
      </c>
      <c r="V97" s="153">
        <v>1</v>
      </c>
      <c r="W97" s="93" t="s">
        <v>45</v>
      </c>
      <c r="X97" s="93" t="s">
        <v>45</v>
      </c>
      <c r="Y97" s="93" t="s">
        <v>45</v>
      </c>
      <c r="Z97" s="93" t="s">
        <v>45</v>
      </c>
      <c r="AA97" s="93">
        <v>220</v>
      </c>
      <c r="AB97" s="119">
        <v>0</v>
      </c>
      <c r="AC97" s="119">
        <v>220</v>
      </c>
      <c r="AD97" s="153">
        <v>1</v>
      </c>
      <c r="AE97" s="93" t="s">
        <v>45</v>
      </c>
      <c r="AF97" s="93" t="s">
        <v>45</v>
      </c>
      <c r="AG97" s="93" t="s">
        <v>45</v>
      </c>
      <c r="AH97" s="93" t="s">
        <v>45</v>
      </c>
      <c r="AI97" s="93" t="s">
        <v>45</v>
      </c>
      <c r="AJ97" s="93" t="s">
        <v>45</v>
      </c>
      <c r="AK97" s="93" t="s">
        <v>45</v>
      </c>
      <c r="AL97" s="93" t="s">
        <v>45</v>
      </c>
      <c r="AM97" s="93" t="s">
        <v>45</v>
      </c>
      <c r="AN97" s="93" t="s">
        <v>45</v>
      </c>
      <c r="AO97" s="93" t="s">
        <v>45</v>
      </c>
      <c r="AP97" s="93" t="s">
        <v>45</v>
      </c>
      <c r="AQ97" s="93" t="s">
        <v>45</v>
      </c>
      <c r="AR97" s="93" t="s">
        <v>45</v>
      </c>
      <c r="AS97" s="93" t="s">
        <v>45</v>
      </c>
      <c r="AT97" s="93" t="s">
        <v>45</v>
      </c>
      <c r="AU97" s="93" t="s">
        <v>45</v>
      </c>
      <c r="AV97" s="93" t="s">
        <v>45</v>
      </c>
      <c r="AW97" s="93" t="s">
        <v>45</v>
      </c>
      <c r="AX97" s="93" t="s">
        <v>45</v>
      </c>
      <c r="AY97" s="339" t="s">
        <v>285</v>
      </c>
    </row>
    <row r="98" ht="71.25" spans="1:51">
      <c r="A98" s="89"/>
      <c r="B98" s="329">
        <v>40</v>
      </c>
      <c r="C98" s="226" t="s">
        <v>291</v>
      </c>
      <c r="D98" s="27" t="s">
        <v>292</v>
      </c>
      <c r="E98" s="89"/>
      <c r="F98" s="26" t="s">
        <v>259</v>
      </c>
      <c r="G98" s="26">
        <v>3</v>
      </c>
      <c r="H98" s="243">
        <v>1</v>
      </c>
      <c r="I98" s="59" t="s">
        <v>293</v>
      </c>
      <c r="J98" s="93"/>
      <c r="K98" s="96" t="s">
        <v>45</v>
      </c>
      <c r="L98" s="93" t="s">
        <v>45</v>
      </c>
      <c r="M98" s="93" t="s">
        <v>45</v>
      </c>
      <c r="N98" s="93" t="s">
        <v>45</v>
      </c>
      <c r="O98" s="59">
        <v>1</v>
      </c>
      <c r="P98" s="337">
        <v>0</v>
      </c>
      <c r="Q98" s="337">
        <v>1</v>
      </c>
      <c r="R98" s="338">
        <v>1</v>
      </c>
      <c r="S98" s="59">
        <v>1</v>
      </c>
      <c r="T98" s="337">
        <v>0</v>
      </c>
      <c r="U98" s="337">
        <v>1</v>
      </c>
      <c r="V98" s="338">
        <v>1</v>
      </c>
      <c r="W98" s="59">
        <v>1</v>
      </c>
      <c r="X98" s="337">
        <v>0</v>
      </c>
      <c r="Y98" s="337">
        <v>1</v>
      </c>
      <c r="Z98" s="338">
        <v>1</v>
      </c>
      <c r="AA98" s="59" t="s">
        <v>45</v>
      </c>
      <c r="AB98" s="59" t="s">
        <v>45</v>
      </c>
      <c r="AC98" s="59" t="s">
        <v>45</v>
      </c>
      <c r="AD98" s="59" t="s">
        <v>45</v>
      </c>
      <c r="AE98" s="59" t="s">
        <v>45</v>
      </c>
      <c r="AF98" s="59" t="s">
        <v>45</v>
      </c>
      <c r="AG98" s="59" t="s">
        <v>45</v>
      </c>
      <c r="AH98" s="59" t="s">
        <v>45</v>
      </c>
      <c r="AI98" s="59" t="s">
        <v>45</v>
      </c>
      <c r="AJ98" s="59" t="s">
        <v>45</v>
      </c>
      <c r="AK98" s="59" t="s">
        <v>45</v>
      </c>
      <c r="AL98" s="59" t="s">
        <v>45</v>
      </c>
      <c r="AM98" s="59" t="s">
        <v>45</v>
      </c>
      <c r="AN98" s="59" t="s">
        <v>45</v>
      </c>
      <c r="AO98" s="59" t="s">
        <v>45</v>
      </c>
      <c r="AP98" s="59" t="s">
        <v>45</v>
      </c>
      <c r="AQ98" s="93" t="s">
        <v>45</v>
      </c>
      <c r="AR98" s="93" t="s">
        <v>45</v>
      </c>
      <c r="AS98" s="93" t="s">
        <v>45</v>
      </c>
      <c r="AT98" s="93" t="s">
        <v>45</v>
      </c>
      <c r="AU98" s="93" t="s">
        <v>45</v>
      </c>
      <c r="AV98" s="93" t="s">
        <v>45</v>
      </c>
      <c r="AW98" s="93" t="s">
        <v>45</v>
      </c>
      <c r="AX98" s="93" t="s">
        <v>45</v>
      </c>
      <c r="AY98" s="339" t="s">
        <v>285</v>
      </c>
    </row>
    <row r="99" ht="28.5" spans="1:51">
      <c r="A99" s="89"/>
      <c r="B99" s="242">
        <v>41</v>
      </c>
      <c r="C99" s="27" t="s">
        <v>294</v>
      </c>
      <c r="D99" s="27" t="s">
        <v>295</v>
      </c>
      <c r="E99" s="89"/>
      <c r="F99" s="26" t="s">
        <v>296</v>
      </c>
      <c r="G99" s="26">
        <v>121</v>
      </c>
      <c r="H99" s="243">
        <v>1</v>
      </c>
      <c r="I99" s="93"/>
      <c r="J99" s="93"/>
      <c r="K99" s="107" t="s">
        <v>45</v>
      </c>
      <c r="L99" s="107" t="s">
        <v>45</v>
      </c>
      <c r="M99" s="107" t="s">
        <v>45</v>
      </c>
      <c r="N99" s="107" t="s">
        <v>45</v>
      </c>
      <c r="O99" s="107" t="s">
        <v>45</v>
      </c>
      <c r="P99" s="107" t="s">
        <v>45</v>
      </c>
      <c r="Q99" s="107" t="s">
        <v>45</v>
      </c>
      <c r="R99" s="107" t="s">
        <v>45</v>
      </c>
      <c r="S99" s="107" t="s">
        <v>45</v>
      </c>
      <c r="T99" s="107" t="s">
        <v>45</v>
      </c>
      <c r="U99" s="107" t="s">
        <v>45</v>
      </c>
      <c r="V99" s="107" t="s">
        <v>45</v>
      </c>
      <c r="W99" s="107" t="s">
        <v>45</v>
      </c>
      <c r="X99" s="107" t="s">
        <v>45</v>
      </c>
      <c r="Y99" s="107" t="s">
        <v>45</v>
      </c>
      <c r="Z99" s="107" t="s">
        <v>45</v>
      </c>
      <c r="AA99" s="107" t="s">
        <v>45</v>
      </c>
      <c r="AB99" s="107" t="s">
        <v>45</v>
      </c>
      <c r="AC99" s="107" t="s">
        <v>45</v>
      </c>
      <c r="AD99" s="107" t="s">
        <v>45</v>
      </c>
      <c r="AE99" s="107">
        <v>72</v>
      </c>
      <c r="AF99" s="26" t="s">
        <v>45</v>
      </c>
      <c r="AG99" s="107">
        <v>72</v>
      </c>
      <c r="AH99" s="209">
        <v>1</v>
      </c>
      <c r="AI99" s="107" t="s">
        <v>45</v>
      </c>
      <c r="AJ99" s="107" t="s">
        <v>45</v>
      </c>
      <c r="AK99" s="107" t="s">
        <v>45</v>
      </c>
      <c r="AL99" s="107" t="s">
        <v>45</v>
      </c>
      <c r="AM99" s="107">
        <v>49</v>
      </c>
      <c r="AN99" s="26" t="s">
        <v>45</v>
      </c>
      <c r="AO99" s="107">
        <v>49</v>
      </c>
      <c r="AP99" s="209">
        <v>1</v>
      </c>
      <c r="AQ99" s="107" t="s">
        <v>45</v>
      </c>
      <c r="AR99" s="107" t="s">
        <v>45</v>
      </c>
      <c r="AS99" s="107" t="s">
        <v>45</v>
      </c>
      <c r="AT99" s="107" t="s">
        <v>45</v>
      </c>
      <c r="AU99" s="107" t="s">
        <v>45</v>
      </c>
      <c r="AV99" s="107" t="s">
        <v>45</v>
      </c>
      <c r="AW99" s="107" t="s">
        <v>45</v>
      </c>
      <c r="AX99" s="107" t="s">
        <v>45</v>
      </c>
      <c r="AY99" s="223"/>
    </row>
    <row r="100" ht="14.25" spans="1:51">
      <c r="A100" s="89"/>
      <c r="B100" s="197">
        <v>42</v>
      </c>
      <c r="C100" s="27" t="s">
        <v>297</v>
      </c>
      <c r="D100" s="27" t="s">
        <v>298</v>
      </c>
      <c r="E100" s="89"/>
      <c r="F100" s="26" t="s">
        <v>299</v>
      </c>
      <c r="G100" s="26">
        <v>243</v>
      </c>
      <c r="H100" s="53">
        <f>G100/289</f>
        <v>0.84083044982699</v>
      </c>
      <c r="I100" s="79"/>
      <c r="J100" s="93"/>
      <c r="K100" s="93" t="s">
        <v>45</v>
      </c>
      <c r="L100" s="93" t="s">
        <v>45</v>
      </c>
      <c r="M100" s="93" t="s">
        <v>45</v>
      </c>
      <c r="N100" s="93" t="s">
        <v>45</v>
      </c>
      <c r="O100" s="93" t="s">
        <v>45</v>
      </c>
      <c r="P100" s="93" t="s">
        <v>45</v>
      </c>
      <c r="Q100" s="93" t="s">
        <v>45</v>
      </c>
      <c r="R100" s="93" t="s">
        <v>45</v>
      </c>
      <c r="S100" s="93">
        <v>72</v>
      </c>
      <c r="T100" s="93">
        <v>4</v>
      </c>
      <c r="U100" s="93">
        <v>47</v>
      </c>
      <c r="V100" s="94">
        <v>0.6528</v>
      </c>
      <c r="W100" s="93">
        <v>4</v>
      </c>
      <c r="X100" s="93">
        <v>0</v>
      </c>
      <c r="Y100" s="93">
        <v>4</v>
      </c>
      <c r="Z100" s="117">
        <v>1</v>
      </c>
      <c r="AA100" s="93">
        <v>135</v>
      </c>
      <c r="AB100" s="93">
        <v>1</v>
      </c>
      <c r="AC100" s="93">
        <v>114</v>
      </c>
      <c r="AD100" s="94">
        <f>AC100/AA100</f>
        <v>0.844444444444444</v>
      </c>
      <c r="AE100" s="93" t="s">
        <v>45</v>
      </c>
      <c r="AF100" s="93" t="s">
        <v>45</v>
      </c>
      <c r="AG100" s="93" t="s">
        <v>45</v>
      </c>
      <c r="AH100" s="93" t="s">
        <v>45</v>
      </c>
      <c r="AI100" s="93" t="s">
        <v>45</v>
      </c>
      <c r="AJ100" s="93" t="s">
        <v>45</v>
      </c>
      <c r="AK100" s="93" t="s">
        <v>45</v>
      </c>
      <c r="AL100" s="93" t="s">
        <v>45</v>
      </c>
      <c r="AM100" s="93">
        <v>78</v>
      </c>
      <c r="AN100" s="93">
        <v>28</v>
      </c>
      <c r="AO100" s="93">
        <v>78</v>
      </c>
      <c r="AP100" s="94">
        <v>1</v>
      </c>
      <c r="AQ100" s="93" t="s">
        <v>45</v>
      </c>
      <c r="AR100" s="93" t="s">
        <v>45</v>
      </c>
      <c r="AS100" s="93" t="s">
        <v>45</v>
      </c>
      <c r="AT100" s="93" t="s">
        <v>45</v>
      </c>
      <c r="AU100" s="93" t="s">
        <v>45</v>
      </c>
      <c r="AV100" s="93" t="s">
        <v>45</v>
      </c>
      <c r="AW100" s="93" t="s">
        <v>45</v>
      </c>
      <c r="AX100" s="93" t="s">
        <v>45</v>
      </c>
      <c r="AY100" s="223"/>
    </row>
    <row r="101" ht="14.25" spans="1:51">
      <c r="A101" s="89"/>
      <c r="B101" s="195"/>
      <c r="C101" s="89"/>
      <c r="D101" s="27" t="s">
        <v>300</v>
      </c>
      <c r="E101" s="89"/>
      <c r="F101" s="26" t="s">
        <v>299</v>
      </c>
      <c r="G101" s="26">
        <v>21488</v>
      </c>
      <c r="H101" s="53">
        <f>G101/25400</f>
        <v>0.845984251968504</v>
      </c>
      <c r="I101" s="6"/>
      <c r="J101" s="89"/>
      <c r="K101" s="93" t="s">
        <v>45</v>
      </c>
      <c r="L101" s="93" t="s">
        <v>45</v>
      </c>
      <c r="M101" s="93" t="s">
        <v>45</v>
      </c>
      <c r="N101" s="93" t="s">
        <v>45</v>
      </c>
      <c r="O101" s="93" t="s">
        <v>45</v>
      </c>
      <c r="P101" s="93" t="s">
        <v>45</v>
      </c>
      <c r="Q101" s="93" t="s">
        <v>45</v>
      </c>
      <c r="R101" s="93" t="s">
        <v>45</v>
      </c>
      <c r="S101" s="93">
        <v>6800</v>
      </c>
      <c r="T101" s="93">
        <v>192</v>
      </c>
      <c r="U101" s="93">
        <v>4304</v>
      </c>
      <c r="V101" s="94">
        <v>0.6329</v>
      </c>
      <c r="W101" s="93">
        <v>800</v>
      </c>
      <c r="X101" s="93">
        <v>0</v>
      </c>
      <c r="Y101" s="93">
        <v>800</v>
      </c>
      <c r="Z101" s="117">
        <v>1</v>
      </c>
      <c r="AA101" s="93">
        <v>9400</v>
      </c>
      <c r="AB101" s="93">
        <v>100</v>
      </c>
      <c r="AC101" s="93">
        <v>7984</v>
      </c>
      <c r="AD101" s="94">
        <f>AC101/AA101</f>
        <v>0.84936170212766</v>
      </c>
      <c r="AE101" s="93" t="s">
        <v>45</v>
      </c>
      <c r="AF101" s="93" t="s">
        <v>45</v>
      </c>
      <c r="AG101" s="93" t="s">
        <v>45</v>
      </c>
      <c r="AH101" s="93" t="s">
        <v>45</v>
      </c>
      <c r="AI101" s="93" t="s">
        <v>45</v>
      </c>
      <c r="AJ101" s="93" t="s">
        <v>45</v>
      </c>
      <c r="AK101" s="93" t="s">
        <v>45</v>
      </c>
      <c r="AL101" s="93" t="s">
        <v>45</v>
      </c>
      <c r="AM101" s="93">
        <v>8400</v>
      </c>
      <c r="AN101" s="93">
        <v>2900</v>
      </c>
      <c r="AO101" s="93">
        <v>8400</v>
      </c>
      <c r="AP101" s="94">
        <v>1</v>
      </c>
      <c r="AQ101" s="93" t="s">
        <v>45</v>
      </c>
      <c r="AR101" s="93" t="s">
        <v>45</v>
      </c>
      <c r="AS101" s="93" t="s">
        <v>45</v>
      </c>
      <c r="AT101" s="93" t="s">
        <v>45</v>
      </c>
      <c r="AU101" s="93" t="s">
        <v>45</v>
      </c>
      <c r="AV101" s="93" t="s">
        <v>45</v>
      </c>
      <c r="AW101" s="93" t="s">
        <v>45</v>
      </c>
      <c r="AX101" s="93" t="s">
        <v>45</v>
      </c>
      <c r="AY101" s="223"/>
    </row>
    <row r="102" ht="28.5" spans="1:51">
      <c r="A102" s="89"/>
      <c r="B102" s="242">
        <v>43</v>
      </c>
      <c r="C102" s="27" t="s">
        <v>301</v>
      </c>
      <c r="D102" s="27" t="s">
        <v>302</v>
      </c>
      <c r="E102" s="89"/>
      <c r="F102" s="26" t="s">
        <v>303</v>
      </c>
      <c r="G102" s="57">
        <v>62</v>
      </c>
      <c r="H102" s="68">
        <v>0.8493</v>
      </c>
      <c r="I102" s="93"/>
      <c r="J102" s="93"/>
      <c r="K102" s="96" t="s">
        <v>45</v>
      </c>
      <c r="L102" s="93" t="s">
        <v>45</v>
      </c>
      <c r="M102" s="93" t="s">
        <v>45</v>
      </c>
      <c r="N102" s="93" t="s">
        <v>45</v>
      </c>
      <c r="O102" s="93">
        <v>11</v>
      </c>
      <c r="P102" s="93">
        <v>1</v>
      </c>
      <c r="Q102" s="93">
        <v>10</v>
      </c>
      <c r="R102" s="94">
        <f>Q102/O102</f>
        <v>0.909090909090909</v>
      </c>
      <c r="S102" s="93">
        <v>9</v>
      </c>
      <c r="T102" s="93">
        <v>1</v>
      </c>
      <c r="U102" s="93">
        <v>8</v>
      </c>
      <c r="V102" s="94">
        <v>0.8888</v>
      </c>
      <c r="W102" s="93">
        <v>10</v>
      </c>
      <c r="X102" s="93">
        <v>2</v>
      </c>
      <c r="Y102" s="93">
        <v>9</v>
      </c>
      <c r="Z102" s="117">
        <v>0.9</v>
      </c>
      <c r="AA102" s="93">
        <v>14</v>
      </c>
      <c r="AB102" s="93">
        <v>0</v>
      </c>
      <c r="AC102" s="93">
        <v>10</v>
      </c>
      <c r="AD102" s="94">
        <v>0.7143</v>
      </c>
      <c r="AE102" s="93">
        <v>10</v>
      </c>
      <c r="AF102" s="93">
        <v>0</v>
      </c>
      <c r="AG102" s="93">
        <v>9</v>
      </c>
      <c r="AH102" s="117">
        <v>0.9</v>
      </c>
      <c r="AI102" s="93">
        <v>9</v>
      </c>
      <c r="AJ102" s="93">
        <v>0</v>
      </c>
      <c r="AK102" s="93">
        <v>8</v>
      </c>
      <c r="AL102" s="94">
        <v>0.8889</v>
      </c>
      <c r="AM102" s="93">
        <v>10</v>
      </c>
      <c r="AN102" s="93">
        <v>1</v>
      </c>
      <c r="AO102" s="93">
        <v>8</v>
      </c>
      <c r="AP102" s="117">
        <v>0.8</v>
      </c>
      <c r="AQ102" s="93" t="s">
        <v>45</v>
      </c>
      <c r="AR102" s="93" t="s">
        <v>45</v>
      </c>
      <c r="AS102" s="93" t="s">
        <v>45</v>
      </c>
      <c r="AT102" s="93" t="s">
        <v>45</v>
      </c>
      <c r="AU102" s="93" t="s">
        <v>45</v>
      </c>
      <c r="AV102" s="93" t="s">
        <v>45</v>
      </c>
      <c r="AW102" s="93" t="s">
        <v>45</v>
      </c>
      <c r="AX102" s="93" t="s">
        <v>45</v>
      </c>
      <c r="AY102" s="223"/>
    </row>
    <row r="103" ht="28.5" spans="1:51">
      <c r="A103" s="89"/>
      <c r="B103" s="242">
        <v>44</v>
      </c>
      <c r="C103" s="27" t="s">
        <v>304</v>
      </c>
      <c r="D103" s="27" t="s">
        <v>305</v>
      </c>
      <c r="E103" s="89"/>
      <c r="F103" s="26" t="s">
        <v>53</v>
      </c>
      <c r="G103" s="26">
        <v>25</v>
      </c>
      <c r="H103" s="243">
        <v>1</v>
      </c>
      <c r="I103" s="59"/>
      <c r="J103" s="59"/>
      <c r="K103" s="26" t="s">
        <v>45</v>
      </c>
      <c r="L103" s="26" t="s">
        <v>45</v>
      </c>
      <c r="M103" s="26" t="s">
        <v>45</v>
      </c>
      <c r="N103" s="26" t="s">
        <v>45</v>
      </c>
      <c r="O103" s="26">
        <v>9</v>
      </c>
      <c r="P103" s="26">
        <v>0</v>
      </c>
      <c r="Q103" s="26">
        <v>9</v>
      </c>
      <c r="R103" s="243">
        <v>1</v>
      </c>
      <c r="S103" s="26">
        <v>3</v>
      </c>
      <c r="T103" s="26">
        <v>0</v>
      </c>
      <c r="U103" s="26">
        <v>3</v>
      </c>
      <c r="V103" s="243">
        <v>1</v>
      </c>
      <c r="W103" s="26">
        <v>2</v>
      </c>
      <c r="X103" s="26">
        <v>0</v>
      </c>
      <c r="Y103" s="26">
        <v>2</v>
      </c>
      <c r="Z103" s="243">
        <v>1</v>
      </c>
      <c r="AA103" s="26">
        <v>4</v>
      </c>
      <c r="AB103" s="26">
        <v>0</v>
      </c>
      <c r="AC103" s="26">
        <v>4</v>
      </c>
      <c r="AD103" s="243">
        <v>1</v>
      </c>
      <c r="AE103" s="26">
        <v>2</v>
      </c>
      <c r="AF103" s="26">
        <v>0</v>
      </c>
      <c r="AG103" s="26">
        <v>2</v>
      </c>
      <c r="AH103" s="243">
        <v>1</v>
      </c>
      <c r="AI103" s="26">
        <v>2</v>
      </c>
      <c r="AJ103" s="26">
        <v>0</v>
      </c>
      <c r="AK103" s="26">
        <v>2</v>
      </c>
      <c r="AL103" s="243">
        <v>1</v>
      </c>
      <c r="AM103" s="26">
        <v>1</v>
      </c>
      <c r="AN103" s="26">
        <v>0</v>
      </c>
      <c r="AO103" s="26">
        <v>1</v>
      </c>
      <c r="AP103" s="243">
        <v>1</v>
      </c>
      <c r="AQ103" s="107" t="s">
        <v>45</v>
      </c>
      <c r="AR103" s="107" t="s">
        <v>45</v>
      </c>
      <c r="AS103" s="107" t="s">
        <v>45</v>
      </c>
      <c r="AT103" s="107" t="s">
        <v>45</v>
      </c>
      <c r="AU103" s="26">
        <v>2</v>
      </c>
      <c r="AV103" s="26">
        <v>0</v>
      </c>
      <c r="AW103" s="26">
        <v>2</v>
      </c>
      <c r="AX103" s="243">
        <v>1</v>
      </c>
      <c r="AY103" s="238"/>
    </row>
    <row r="104" ht="84.75" customHeight="true" spans="1:51">
      <c r="A104" s="89"/>
      <c r="B104" s="242">
        <v>45</v>
      </c>
      <c r="C104" s="27" t="s">
        <v>306</v>
      </c>
      <c r="D104" s="27" t="s">
        <v>307</v>
      </c>
      <c r="E104" s="89"/>
      <c r="F104" s="26" t="s">
        <v>84</v>
      </c>
      <c r="G104" s="57">
        <v>23</v>
      </c>
      <c r="H104" s="68">
        <v>1</v>
      </c>
      <c r="I104" s="59" t="s">
        <v>85</v>
      </c>
      <c r="J104" s="59" t="s">
        <v>308</v>
      </c>
      <c r="K104" s="96">
        <v>1</v>
      </c>
      <c r="L104" s="93">
        <v>0</v>
      </c>
      <c r="M104" s="93">
        <v>1</v>
      </c>
      <c r="N104" s="70">
        <v>1</v>
      </c>
      <c r="O104" s="93">
        <v>4</v>
      </c>
      <c r="P104" s="93">
        <v>0</v>
      </c>
      <c r="Q104" s="93">
        <v>4</v>
      </c>
      <c r="R104" s="70">
        <v>1</v>
      </c>
      <c r="S104" s="93">
        <v>3</v>
      </c>
      <c r="T104" s="93">
        <v>0</v>
      </c>
      <c r="U104" s="93">
        <v>3</v>
      </c>
      <c r="V104" s="70">
        <v>1</v>
      </c>
      <c r="W104" s="93">
        <v>2</v>
      </c>
      <c r="X104" s="93">
        <v>0</v>
      </c>
      <c r="Y104" s="93">
        <v>2</v>
      </c>
      <c r="Z104" s="117">
        <v>1</v>
      </c>
      <c r="AA104" s="93">
        <v>3</v>
      </c>
      <c r="AB104" s="93">
        <v>0</v>
      </c>
      <c r="AC104" s="93">
        <v>3</v>
      </c>
      <c r="AD104" s="117">
        <v>1</v>
      </c>
      <c r="AE104" s="93">
        <v>2</v>
      </c>
      <c r="AF104" s="93">
        <v>1</v>
      </c>
      <c r="AG104" s="93">
        <v>2</v>
      </c>
      <c r="AH104" s="117">
        <v>1</v>
      </c>
      <c r="AI104" s="93">
        <v>2</v>
      </c>
      <c r="AJ104" s="93">
        <v>0</v>
      </c>
      <c r="AK104" s="93">
        <v>2</v>
      </c>
      <c r="AL104" s="70">
        <v>1</v>
      </c>
      <c r="AM104" s="93">
        <v>2</v>
      </c>
      <c r="AN104" s="93">
        <v>1</v>
      </c>
      <c r="AO104" s="93">
        <v>2</v>
      </c>
      <c r="AP104" s="70">
        <v>1</v>
      </c>
      <c r="AQ104" s="93">
        <v>2</v>
      </c>
      <c r="AR104" s="93">
        <v>0</v>
      </c>
      <c r="AS104" s="93">
        <v>2</v>
      </c>
      <c r="AT104" s="70">
        <v>1</v>
      </c>
      <c r="AU104" s="93">
        <v>2</v>
      </c>
      <c r="AV104" s="93">
        <v>0</v>
      </c>
      <c r="AW104" s="93">
        <v>2</v>
      </c>
      <c r="AX104" s="70">
        <v>1</v>
      </c>
      <c r="AY104" s="223"/>
    </row>
    <row r="105" ht="89.25" customHeight="true" spans="1:51">
      <c r="A105" s="26" t="s">
        <v>309</v>
      </c>
      <c r="B105" s="242">
        <v>46</v>
      </c>
      <c r="C105" s="27" t="s">
        <v>310</v>
      </c>
      <c r="D105" s="27" t="s">
        <v>311</v>
      </c>
      <c r="E105" s="89"/>
      <c r="F105" s="26" t="s">
        <v>276</v>
      </c>
      <c r="G105" s="57" t="s">
        <v>312</v>
      </c>
      <c r="H105" s="243">
        <v>1</v>
      </c>
      <c r="I105" s="93"/>
      <c r="J105" s="93"/>
      <c r="K105" s="107">
        <v>5</v>
      </c>
      <c r="L105" s="107">
        <v>5</v>
      </c>
      <c r="M105" s="107">
        <v>5</v>
      </c>
      <c r="N105" s="209">
        <v>1</v>
      </c>
      <c r="O105" s="107">
        <v>5</v>
      </c>
      <c r="P105" s="107">
        <v>5</v>
      </c>
      <c r="Q105" s="107">
        <v>5</v>
      </c>
      <c r="R105" s="209">
        <v>1</v>
      </c>
      <c r="S105" s="107">
        <v>2</v>
      </c>
      <c r="T105" s="107">
        <v>2</v>
      </c>
      <c r="U105" s="107">
        <v>2</v>
      </c>
      <c r="V105" s="209">
        <v>1</v>
      </c>
      <c r="W105" s="107">
        <v>3</v>
      </c>
      <c r="X105" s="107">
        <v>3</v>
      </c>
      <c r="Y105" s="107">
        <v>3</v>
      </c>
      <c r="Z105" s="209">
        <v>1</v>
      </c>
      <c r="AA105" s="107">
        <v>5</v>
      </c>
      <c r="AB105" s="107">
        <v>5</v>
      </c>
      <c r="AC105" s="107">
        <v>5</v>
      </c>
      <c r="AD105" s="209">
        <v>1</v>
      </c>
      <c r="AE105" s="107">
        <v>2</v>
      </c>
      <c r="AF105" s="107">
        <v>2</v>
      </c>
      <c r="AG105" s="107">
        <v>2</v>
      </c>
      <c r="AH105" s="209">
        <v>1</v>
      </c>
      <c r="AI105" s="107">
        <v>2</v>
      </c>
      <c r="AJ105" s="107">
        <v>2</v>
      </c>
      <c r="AK105" s="107">
        <v>2</v>
      </c>
      <c r="AL105" s="209">
        <v>1</v>
      </c>
      <c r="AM105" s="107">
        <v>2</v>
      </c>
      <c r="AN105" s="107">
        <v>2</v>
      </c>
      <c r="AO105" s="107">
        <v>2</v>
      </c>
      <c r="AP105" s="209">
        <v>1</v>
      </c>
      <c r="AQ105" s="107" t="s">
        <v>45</v>
      </c>
      <c r="AR105" s="107" t="s">
        <v>45</v>
      </c>
      <c r="AS105" s="107" t="s">
        <v>45</v>
      </c>
      <c r="AT105" s="107" t="s">
        <v>45</v>
      </c>
      <c r="AU105" s="107" t="s">
        <v>45</v>
      </c>
      <c r="AV105" s="107" t="s">
        <v>45</v>
      </c>
      <c r="AW105" s="107" t="s">
        <v>45</v>
      </c>
      <c r="AX105" s="107" t="s">
        <v>45</v>
      </c>
      <c r="AY105" s="223"/>
    </row>
    <row r="106" ht="28.5" spans="1:51">
      <c r="A106" s="89"/>
      <c r="B106" s="242">
        <v>47</v>
      </c>
      <c r="C106" s="27" t="s">
        <v>313</v>
      </c>
      <c r="D106" s="27" t="s">
        <v>314</v>
      </c>
      <c r="E106" s="89"/>
      <c r="F106" s="26" t="s">
        <v>315</v>
      </c>
      <c r="G106" s="70" t="s">
        <v>316</v>
      </c>
      <c r="H106" s="117" t="s">
        <v>60</v>
      </c>
      <c r="I106" s="79"/>
      <c r="J106" s="93"/>
      <c r="K106" s="96">
        <v>1</v>
      </c>
      <c r="L106" s="93" t="s">
        <v>45</v>
      </c>
      <c r="M106" s="93" t="s">
        <v>45</v>
      </c>
      <c r="N106" s="93" t="s">
        <v>45</v>
      </c>
      <c r="O106" s="93">
        <v>2</v>
      </c>
      <c r="P106" s="93" t="s">
        <v>45</v>
      </c>
      <c r="Q106" s="93" t="s">
        <v>45</v>
      </c>
      <c r="R106" s="93" t="s">
        <v>45</v>
      </c>
      <c r="S106" s="93">
        <v>2</v>
      </c>
      <c r="T106" s="93" t="s">
        <v>45</v>
      </c>
      <c r="U106" s="93" t="s">
        <v>45</v>
      </c>
      <c r="V106" s="93" t="s">
        <v>45</v>
      </c>
      <c r="W106" s="93">
        <v>2</v>
      </c>
      <c r="X106" s="93" t="s">
        <v>45</v>
      </c>
      <c r="Y106" s="93" t="s">
        <v>45</v>
      </c>
      <c r="Z106" s="93" t="s">
        <v>45</v>
      </c>
      <c r="AA106" s="93">
        <v>2</v>
      </c>
      <c r="AB106" s="93" t="s">
        <v>45</v>
      </c>
      <c r="AC106" s="93" t="s">
        <v>45</v>
      </c>
      <c r="AD106" s="93" t="s">
        <v>45</v>
      </c>
      <c r="AE106" s="93">
        <v>1</v>
      </c>
      <c r="AF106" s="93"/>
      <c r="AG106" s="93"/>
      <c r="AH106" s="93"/>
      <c r="AI106" s="93">
        <v>2</v>
      </c>
      <c r="AJ106" s="93"/>
      <c r="AK106" s="93"/>
      <c r="AL106" s="93"/>
      <c r="AM106" s="93">
        <v>2</v>
      </c>
      <c r="AN106" s="93"/>
      <c r="AO106" s="93"/>
      <c r="AP106" s="93"/>
      <c r="AQ106" s="93" t="s">
        <v>45</v>
      </c>
      <c r="AR106" s="93" t="s">
        <v>45</v>
      </c>
      <c r="AS106" s="93" t="s">
        <v>45</v>
      </c>
      <c r="AT106" s="93" t="s">
        <v>45</v>
      </c>
      <c r="AU106" s="93">
        <v>1</v>
      </c>
      <c r="AV106" s="93"/>
      <c r="AW106" s="93"/>
      <c r="AX106" s="93"/>
      <c r="AY106" s="223" t="s">
        <v>317</v>
      </c>
    </row>
    <row r="107" ht="28.5" spans="1:51">
      <c r="A107" s="89"/>
      <c r="B107" s="195"/>
      <c r="C107" s="89"/>
      <c r="D107" s="27" t="s">
        <v>318</v>
      </c>
      <c r="E107" s="89"/>
      <c r="F107" s="26" t="s">
        <v>315</v>
      </c>
      <c r="G107" s="70" t="s">
        <v>319</v>
      </c>
      <c r="H107" s="117" t="s">
        <v>60</v>
      </c>
      <c r="I107" s="6"/>
      <c r="J107" s="89"/>
      <c r="K107" s="96" t="s">
        <v>45</v>
      </c>
      <c r="L107" s="93" t="s">
        <v>45</v>
      </c>
      <c r="M107" s="93" t="s">
        <v>45</v>
      </c>
      <c r="N107" s="93" t="s">
        <v>45</v>
      </c>
      <c r="O107" s="93" t="s">
        <v>45</v>
      </c>
      <c r="P107" s="93" t="s">
        <v>45</v>
      </c>
      <c r="Q107" s="93" t="s">
        <v>45</v>
      </c>
      <c r="R107" s="93" t="s">
        <v>45</v>
      </c>
      <c r="S107" s="93" t="s">
        <v>45</v>
      </c>
      <c r="T107" s="93" t="s">
        <v>45</v>
      </c>
      <c r="U107" s="93" t="s">
        <v>45</v>
      </c>
      <c r="V107" s="93" t="s">
        <v>45</v>
      </c>
      <c r="W107" s="93">
        <v>1</v>
      </c>
      <c r="X107" s="93"/>
      <c r="Y107" s="93"/>
      <c r="Z107" s="93"/>
      <c r="AA107" s="93" t="s">
        <v>45</v>
      </c>
      <c r="AB107" s="93" t="s">
        <v>45</v>
      </c>
      <c r="AC107" s="93" t="s">
        <v>45</v>
      </c>
      <c r="AD107" s="93" t="s">
        <v>45</v>
      </c>
      <c r="AE107" s="93">
        <v>1</v>
      </c>
      <c r="AF107" s="93"/>
      <c r="AG107" s="93"/>
      <c r="AH107" s="93"/>
      <c r="AI107" s="93">
        <v>1</v>
      </c>
      <c r="AJ107" s="93"/>
      <c r="AK107" s="93"/>
      <c r="AL107" s="93"/>
      <c r="AM107" s="93" t="s">
        <v>45</v>
      </c>
      <c r="AN107" s="93" t="s">
        <v>45</v>
      </c>
      <c r="AO107" s="93" t="s">
        <v>45</v>
      </c>
      <c r="AP107" s="93" t="s">
        <v>45</v>
      </c>
      <c r="AQ107" s="93" t="s">
        <v>45</v>
      </c>
      <c r="AR107" s="93" t="s">
        <v>45</v>
      </c>
      <c r="AS107" s="93" t="s">
        <v>45</v>
      </c>
      <c r="AT107" s="93" t="s">
        <v>45</v>
      </c>
      <c r="AU107" s="93" t="s">
        <v>45</v>
      </c>
      <c r="AV107" s="93" t="s">
        <v>45</v>
      </c>
      <c r="AW107" s="93" t="s">
        <v>45</v>
      </c>
      <c r="AX107" s="93" t="s">
        <v>45</v>
      </c>
      <c r="AY107" s="89"/>
    </row>
    <row r="108" ht="28.5" spans="1:51">
      <c r="A108" s="89"/>
      <c r="B108" s="197">
        <v>48</v>
      </c>
      <c r="C108" s="27" t="s">
        <v>320</v>
      </c>
      <c r="D108" s="27" t="s">
        <v>321</v>
      </c>
      <c r="E108" s="89"/>
      <c r="F108" s="26" t="s">
        <v>322</v>
      </c>
      <c r="G108" s="57"/>
      <c r="H108" s="59"/>
      <c r="I108" s="59"/>
      <c r="J108" s="59"/>
      <c r="K108" s="101" t="s">
        <v>60</v>
      </c>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223" t="s">
        <v>323</v>
      </c>
    </row>
    <row r="109" ht="42.75" spans="1:51">
      <c r="A109" s="89"/>
      <c r="B109" s="242">
        <v>49</v>
      </c>
      <c r="C109" s="27" t="s">
        <v>324</v>
      </c>
      <c r="D109" s="27" t="s">
        <v>325</v>
      </c>
      <c r="E109" s="89"/>
      <c r="F109" s="26" t="s">
        <v>315</v>
      </c>
      <c r="G109" s="57">
        <v>615</v>
      </c>
      <c r="H109" s="117" t="s">
        <v>60</v>
      </c>
      <c r="I109" s="59" t="s">
        <v>326</v>
      </c>
      <c r="J109" s="59" t="s">
        <v>327</v>
      </c>
      <c r="K109" s="96">
        <v>200</v>
      </c>
      <c r="L109" s="93">
        <v>22</v>
      </c>
      <c r="M109" s="93">
        <v>615</v>
      </c>
      <c r="N109" s="295">
        <v>3.075</v>
      </c>
      <c r="O109" s="93" t="s">
        <v>45</v>
      </c>
      <c r="P109" s="93" t="s">
        <v>45</v>
      </c>
      <c r="Q109" s="93" t="s">
        <v>45</v>
      </c>
      <c r="R109" s="93" t="s">
        <v>45</v>
      </c>
      <c r="S109" s="93" t="s">
        <v>45</v>
      </c>
      <c r="T109" s="93" t="s">
        <v>45</v>
      </c>
      <c r="U109" s="93" t="s">
        <v>45</v>
      </c>
      <c r="V109" s="93" t="s">
        <v>45</v>
      </c>
      <c r="W109" s="93" t="s">
        <v>45</v>
      </c>
      <c r="X109" s="93" t="s">
        <v>45</v>
      </c>
      <c r="Y109" s="93" t="s">
        <v>45</v>
      </c>
      <c r="Z109" s="93" t="s">
        <v>45</v>
      </c>
      <c r="AA109" s="93" t="s">
        <v>45</v>
      </c>
      <c r="AB109" s="93" t="s">
        <v>45</v>
      </c>
      <c r="AC109" s="93" t="s">
        <v>45</v>
      </c>
      <c r="AD109" s="93" t="s">
        <v>45</v>
      </c>
      <c r="AE109" s="93" t="s">
        <v>45</v>
      </c>
      <c r="AF109" s="93"/>
      <c r="AG109" s="93" t="s">
        <v>45</v>
      </c>
      <c r="AH109" s="93" t="s">
        <v>45</v>
      </c>
      <c r="AI109" s="93" t="s">
        <v>45</v>
      </c>
      <c r="AJ109" s="93" t="s">
        <v>45</v>
      </c>
      <c r="AK109" s="93" t="s">
        <v>45</v>
      </c>
      <c r="AL109" s="93" t="s">
        <v>45</v>
      </c>
      <c r="AM109" s="93" t="s">
        <v>45</v>
      </c>
      <c r="AN109" s="93" t="s">
        <v>45</v>
      </c>
      <c r="AO109" s="93" t="s">
        <v>45</v>
      </c>
      <c r="AP109" s="93" t="s">
        <v>45</v>
      </c>
      <c r="AQ109" s="93" t="s">
        <v>45</v>
      </c>
      <c r="AR109" s="93" t="s">
        <v>45</v>
      </c>
      <c r="AS109" s="93" t="s">
        <v>45</v>
      </c>
      <c r="AT109" s="93" t="s">
        <v>45</v>
      </c>
      <c r="AU109" s="93" t="s">
        <v>45</v>
      </c>
      <c r="AV109" s="93" t="s">
        <v>45</v>
      </c>
      <c r="AW109" s="93" t="s">
        <v>45</v>
      </c>
      <c r="AX109" s="93" t="s">
        <v>45</v>
      </c>
      <c r="AY109" s="223"/>
    </row>
    <row r="110" ht="65.25" customHeight="true" spans="1:51">
      <c r="A110" s="89"/>
      <c r="B110" s="197">
        <v>50</v>
      </c>
      <c r="C110" s="27" t="s">
        <v>328</v>
      </c>
      <c r="D110" s="27" t="s">
        <v>329</v>
      </c>
      <c r="E110" s="89"/>
      <c r="F110" s="26" t="s">
        <v>315</v>
      </c>
      <c r="G110" s="57" t="s">
        <v>60</v>
      </c>
      <c r="H110" s="59" t="s">
        <v>60</v>
      </c>
      <c r="I110" s="213" t="s">
        <v>330</v>
      </c>
      <c r="J110" s="93"/>
      <c r="K110" s="336" t="s">
        <v>331</v>
      </c>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195"/>
      <c r="AY110" s="223" t="s">
        <v>332</v>
      </c>
    </row>
    <row r="111" ht="42.75" spans="1:51">
      <c r="A111" s="27" t="s">
        <v>333</v>
      </c>
      <c r="B111" s="242">
        <v>51</v>
      </c>
      <c r="C111" s="27" t="s">
        <v>334</v>
      </c>
      <c r="D111" s="27" t="s">
        <v>335</v>
      </c>
      <c r="E111" s="89"/>
      <c r="F111" s="26" t="s">
        <v>336</v>
      </c>
      <c r="G111" s="57">
        <v>77</v>
      </c>
      <c r="H111" s="68">
        <v>0.9625</v>
      </c>
      <c r="I111" s="93" t="s">
        <v>337</v>
      </c>
      <c r="J111" s="93"/>
      <c r="K111" s="96" t="s">
        <v>45</v>
      </c>
      <c r="L111" s="93" t="s">
        <v>45</v>
      </c>
      <c r="M111" s="93" t="s">
        <v>45</v>
      </c>
      <c r="N111" s="93" t="s">
        <v>45</v>
      </c>
      <c r="O111" s="93">
        <v>10</v>
      </c>
      <c r="P111" s="93">
        <v>0</v>
      </c>
      <c r="Q111" s="93">
        <v>9</v>
      </c>
      <c r="R111" s="117">
        <v>0.9</v>
      </c>
      <c r="S111" s="93">
        <v>8</v>
      </c>
      <c r="T111" s="93">
        <v>0</v>
      </c>
      <c r="U111" s="93">
        <v>8</v>
      </c>
      <c r="V111" s="94">
        <v>1</v>
      </c>
      <c r="W111" s="93">
        <v>8</v>
      </c>
      <c r="X111" s="93">
        <v>4</v>
      </c>
      <c r="Y111" s="93">
        <v>7</v>
      </c>
      <c r="Z111" s="94">
        <v>0.875</v>
      </c>
      <c r="AA111" s="93">
        <v>24</v>
      </c>
      <c r="AB111" s="93">
        <v>0</v>
      </c>
      <c r="AC111" s="93">
        <v>24</v>
      </c>
      <c r="AD111" s="94">
        <v>1</v>
      </c>
      <c r="AE111" s="93">
        <v>12</v>
      </c>
      <c r="AF111" s="93">
        <v>0</v>
      </c>
      <c r="AG111" s="93">
        <v>12</v>
      </c>
      <c r="AH111" s="94">
        <v>1</v>
      </c>
      <c r="AI111" s="93">
        <v>8</v>
      </c>
      <c r="AJ111" s="93">
        <v>0</v>
      </c>
      <c r="AK111" s="93">
        <v>8</v>
      </c>
      <c r="AL111" s="94">
        <v>1</v>
      </c>
      <c r="AM111" s="93">
        <v>10</v>
      </c>
      <c r="AN111" s="93">
        <v>0</v>
      </c>
      <c r="AO111" s="93">
        <v>9</v>
      </c>
      <c r="AP111" s="94">
        <v>0.9</v>
      </c>
      <c r="AQ111" s="93" t="s">
        <v>45</v>
      </c>
      <c r="AR111" s="93" t="s">
        <v>45</v>
      </c>
      <c r="AS111" s="93" t="s">
        <v>45</v>
      </c>
      <c r="AT111" s="93" t="s">
        <v>45</v>
      </c>
      <c r="AU111" s="93" t="s">
        <v>45</v>
      </c>
      <c r="AV111" s="93" t="s">
        <v>45</v>
      </c>
      <c r="AW111" s="93" t="s">
        <v>45</v>
      </c>
      <c r="AX111" s="93" t="s">
        <v>45</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K94:AX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K110:AX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2" width="5.70833333333333" customWidth="true"/>
    <col min="3" max="3" width="15.7083333333333" customWidth="true"/>
    <col min="4" max="4" width="16.7083333333333" customWidth="true"/>
    <col min="5" max="5" width="19.7083333333333" customWidth="true"/>
    <col min="6" max="8" width="15.7083333333333" customWidth="true"/>
    <col min="9" max="9" width="11.65" customWidth="true"/>
    <col min="10" max="10" width="15.2083333333333" customWidth="true"/>
    <col min="11" max="13" width="10.7083333333333" customWidth="true"/>
    <col min="14" max="14" width="12.5083333333333" customWidth="true"/>
    <col min="15" max="50" width="10.7083333333333" customWidth="true"/>
    <col min="51" max="51" width="15.7083333333333" customWidth="true"/>
  </cols>
  <sheetData>
    <row r="1" ht="14.25" spans="1:51">
      <c r="A1" s="190" t="s">
        <v>338</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339</v>
      </c>
    </row>
    <row r="3" ht="23.25" customHeight="true" spans="1:51">
      <c r="A3" s="192" t="s">
        <v>2</v>
      </c>
      <c r="B3" s="193" t="s">
        <v>3</v>
      </c>
      <c r="C3" s="194" t="s">
        <v>4</v>
      </c>
      <c r="D3" s="194" t="s">
        <v>5</v>
      </c>
      <c r="E3" s="89"/>
      <c r="F3" s="194" t="s">
        <v>6</v>
      </c>
      <c r="G3" s="194" t="s">
        <v>7</v>
      </c>
      <c r="H3" s="280" t="s">
        <v>8</v>
      </c>
      <c r="I3" s="283" t="s">
        <v>340</v>
      </c>
      <c r="J3" s="284" t="s">
        <v>39</v>
      </c>
      <c r="K3" s="194" t="s">
        <v>9</v>
      </c>
      <c r="L3" s="89"/>
      <c r="M3" s="89"/>
      <c r="N3" s="89"/>
      <c r="O3" s="194" t="s">
        <v>10</v>
      </c>
      <c r="P3" s="89"/>
      <c r="Q3" s="89"/>
      <c r="R3" s="89"/>
      <c r="S3" s="194" t="s">
        <v>11</v>
      </c>
      <c r="T3" s="89"/>
      <c r="U3" s="89"/>
      <c r="V3" s="89"/>
      <c r="W3" s="194" t="s">
        <v>12</v>
      </c>
      <c r="X3" s="89"/>
      <c r="Y3" s="89"/>
      <c r="Z3" s="89"/>
      <c r="AA3" s="194" t="s">
        <v>13</v>
      </c>
      <c r="AB3" s="89"/>
      <c r="AC3" s="89"/>
      <c r="AD3" s="89"/>
      <c r="AE3" s="194" t="s">
        <v>14</v>
      </c>
      <c r="AF3" s="89"/>
      <c r="AG3" s="89"/>
      <c r="AH3" s="89"/>
      <c r="AI3" s="194" t="s">
        <v>15</v>
      </c>
      <c r="AJ3" s="89"/>
      <c r="AK3" s="89"/>
      <c r="AL3" s="89"/>
      <c r="AM3" s="194" t="s">
        <v>16</v>
      </c>
      <c r="AN3" s="89"/>
      <c r="AO3" s="89"/>
      <c r="AP3" s="89"/>
      <c r="AQ3" s="194" t="s">
        <v>17</v>
      </c>
      <c r="AR3" s="89"/>
      <c r="AS3" s="89"/>
      <c r="AT3" s="89"/>
      <c r="AU3" s="194" t="s">
        <v>18</v>
      </c>
      <c r="AV3" s="89"/>
      <c r="AW3" s="89"/>
      <c r="AX3" s="89"/>
      <c r="AY3" s="194" t="s">
        <v>19</v>
      </c>
    </row>
    <row r="4" ht="43.5" customHeight="true" spans="1:51">
      <c r="A4" s="89"/>
      <c r="B4" s="195"/>
      <c r="C4" s="89"/>
      <c r="D4" s="89"/>
      <c r="E4" s="89"/>
      <c r="F4" s="89"/>
      <c r="G4" s="89"/>
      <c r="H4" s="250"/>
      <c r="I4" s="89"/>
      <c r="J4" s="285"/>
      <c r="K4" s="194" t="s">
        <v>5</v>
      </c>
      <c r="L4" s="194" t="s">
        <v>40</v>
      </c>
      <c r="M4" s="194" t="s">
        <v>20</v>
      </c>
      <c r="N4" s="194" t="s">
        <v>21</v>
      </c>
      <c r="O4" s="194" t="s">
        <v>5</v>
      </c>
      <c r="P4" s="194" t="s">
        <v>40</v>
      </c>
      <c r="Q4" s="194" t="s">
        <v>20</v>
      </c>
      <c r="R4" s="194" t="s">
        <v>21</v>
      </c>
      <c r="S4" s="194" t="s">
        <v>5</v>
      </c>
      <c r="T4" s="194" t="s">
        <v>40</v>
      </c>
      <c r="U4" s="194" t="s">
        <v>20</v>
      </c>
      <c r="V4" s="194" t="s">
        <v>21</v>
      </c>
      <c r="W4" s="194" t="s">
        <v>5</v>
      </c>
      <c r="X4" s="194" t="s">
        <v>40</v>
      </c>
      <c r="Y4" s="194" t="s">
        <v>20</v>
      </c>
      <c r="Z4" s="194" t="s">
        <v>21</v>
      </c>
      <c r="AA4" s="194" t="s">
        <v>5</v>
      </c>
      <c r="AB4" s="194" t="s">
        <v>40</v>
      </c>
      <c r="AC4" s="194" t="s">
        <v>20</v>
      </c>
      <c r="AD4" s="194" t="s">
        <v>21</v>
      </c>
      <c r="AE4" s="194" t="s">
        <v>5</v>
      </c>
      <c r="AF4" s="194" t="s">
        <v>40</v>
      </c>
      <c r="AG4" s="194" t="s">
        <v>20</v>
      </c>
      <c r="AH4" s="194" t="s">
        <v>21</v>
      </c>
      <c r="AI4" s="194" t="s">
        <v>5</v>
      </c>
      <c r="AJ4" s="194" t="s">
        <v>40</v>
      </c>
      <c r="AK4" s="194" t="s">
        <v>20</v>
      </c>
      <c r="AL4" s="194" t="s">
        <v>21</v>
      </c>
      <c r="AM4" s="194" t="s">
        <v>5</v>
      </c>
      <c r="AN4" s="194" t="s">
        <v>40</v>
      </c>
      <c r="AO4" s="194" t="s">
        <v>20</v>
      </c>
      <c r="AP4" s="194" t="s">
        <v>21</v>
      </c>
      <c r="AQ4" s="194" t="s">
        <v>5</v>
      </c>
      <c r="AR4" s="194" t="s">
        <v>40</v>
      </c>
      <c r="AS4" s="194" t="s">
        <v>20</v>
      </c>
      <c r="AT4" s="194" t="s">
        <v>21</v>
      </c>
      <c r="AU4" s="194" t="s">
        <v>5</v>
      </c>
      <c r="AV4" s="194" t="s">
        <v>40</v>
      </c>
      <c r="AW4" s="194" t="s">
        <v>20</v>
      </c>
      <c r="AX4" s="194" t="s">
        <v>21</v>
      </c>
      <c r="AY4" s="194"/>
    </row>
    <row r="5" ht="40.5" spans="1:51">
      <c r="A5" s="60" t="s">
        <v>41</v>
      </c>
      <c r="B5" s="239">
        <v>1</v>
      </c>
      <c r="C5" s="27" t="s">
        <v>42</v>
      </c>
      <c r="D5" s="27" t="s">
        <v>43</v>
      </c>
      <c r="E5" s="89"/>
      <c r="F5" s="26" t="s">
        <v>44</v>
      </c>
      <c r="G5" s="26">
        <v>6629</v>
      </c>
      <c r="H5" s="265">
        <v>0.5524</v>
      </c>
      <c r="I5" s="114" t="s">
        <v>341</v>
      </c>
      <c r="J5" s="101"/>
      <c r="K5" s="26">
        <v>1700</v>
      </c>
      <c r="L5" s="107">
        <v>263</v>
      </c>
      <c r="M5" s="26">
        <v>1032</v>
      </c>
      <c r="N5" s="53">
        <v>0.6071</v>
      </c>
      <c r="O5" s="107">
        <v>2200</v>
      </c>
      <c r="P5" s="107">
        <v>604</v>
      </c>
      <c r="Q5" s="107">
        <v>1365</v>
      </c>
      <c r="R5" s="53">
        <v>0.6205</v>
      </c>
      <c r="S5" s="107">
        <v>1150</v>
      </c>
      <c r="T5" s="107">
        <v>118</v>
      </c>
      <c r="U5" s="107">
        <v>462</v>
      </c>
      <c r="V5" s="53">
        <v>0.4017</v>
      </c>
      <c r="W5" s="107">
        <v>1100</v>
      </c>
      <c r="X5" s="107">
        <v>270</v>
      </c>
      <c r="Y5" s="107">
        <v>713</v>
      </c>
      <c r="Z5" s="53">
        <v>0.6482</v>
      </c>
      <c r="AA5" s="107">
        <v>2450</v>
      </c>
      <c r="AB5" s="107">
        <v>499</v>
      </c>
      <c r="AC5" s="107">
        <v>1548</v>
      </c>
      <c r="AD5" s="53">
        <v>0.6318</v>
      </c>
      <c r="AE5" s="107">
        <v>1600</v>
      </c>
      <c r="AF5" s="107">
        <v>384</v>
      </c>
      <c r="AG5" s="107">
        <v>975</v>
      </c>
      <c r="AH5" s="53">
        <v>0.6094</v>
      </c>
      <c r="AI5" s="107">
        <v>700</v>
      </c>
      <c r="AJ5" s="107">
        <v>63</v>
      </c>
      <c r="AK5" s="107">
        <v>169</v>
      </c>
      <c r="AL5" s="53">
        <v>0.2414</v>
      </c>
      <c r="AM5" s="107">
        <v>1100</v>
      </c>
      <c r="AN5" s="107">
        <v>114</v>
      </c>
      <c r="AO5" s="107">
        <v>365</v>
      </c>
      <c r="AP5" s="53">
        <v>0.3318</v>
      </c>
      <c r="AQ5" s="107" t="s">
        <v>45</v>
      </c>
      <c r="AR5" s="107" t="s">
        <v>45</v>
      </c>
      <c r="AS5" s="107" t="s">
        <v>45</v>
      </c>
      <c r="AT5" s="107" t="s">
        <v>45</v>
      </c>
      <c r="AU5" s="107" t="s">
        <v>45</v>
      </c>
      <c r="AV5" s="107" t="s">
        <v>45</v>
      </c>
      <c r="AW5" s="107" t="s">
        <v>45</v>
      </c>
      <c r="AX5" s="107" t="s">
        <v>45</v>
      </c>
      <c r="AY5" s="223" t="s">
        <v>342</v>
      </c>
    </row>
    <row r="6" ht="28.5" spans="1:51">
      <c r="A6" s="89"/>
      <c r="B6" s="195"/>
      <c r="C6" s="89"/>
      <c r="D6" s="27" t="s">
        <v>46</v>
      </c>
      <c r="E6" s="89"/>
      <c r="F6" s="26" t="s">
        <v>44</v>
      </c>
      <c r="G6" s="26">
        <v>35</v>
      </c>
      <c r="H6" s="243">
        <v>1</v>
      </c>
      <c r="I6" s="114" t="s">
        <v>341</v>
      </c>
      <c r="J6" s="195"/>
      <c r="K6" s="121" t="s">
        <v>45</v>
      </c>
      <c r="L6" s="121" t="s">
        <v>45</v>
      </c>
      <c r="M6" s="121" t="s">
        <v>45</v>
      </c>
      <c r="N6" s="121" t="s">
        <v>45</v>
      </c>
      <c r="O6" s="107">
        <v>13</v>
      </c>
      <c r="P6" s="107">
        <v>13</v>
      </c>
      <c r="Q6" s="107">
        <v>13</v>
      </c>
      <c r="R6" s="114">
        <v>1</v>
      </c>
      <c r="S6" s="107">
        <v>3</v>
      </c>
      <c r="T6" s="107">
        <v>3</v>
      </c>
      <c r="U6" s="107">
        <v>3</v>
      </c>
      <c r="V6" s="209">
        <v>1</v>
      </c>
      <c r="W6" s="107">
        <v>3</v>
      </c>
      <c r="X6" s="107">
        <v>3</v>
      </c>
      <c r="Y6" s="107">
        <v>3</v>
      </c>
      <c r="Z6" s="209">
        <v>1</v>
      </c>
      <c r="AA6" s="107">
        <v>6</v>
      </c>
      <c r="AB6" s="107">
        <v>6</v>
      </c>
      <c r="AC6" s="107">
        <v>6</v>
      </c>
      <c r="AD6" s="209">
        <v>1</v>
      </c>
      <c r="AE6" s="107">
        <v>3</v>
      </c>
      <c r="AF6" s="107">
        <v>3</v>
      </c>
      <c r="AG6" s="107">
        <v>3</v>
      </c>
      <c r="AH6" s="209">
        <v>1</v>
      </c>
      <c r="AI6" s="107">
        <v>3</v>
      </c>
      <c r="AJ6" s="107">
        <v>3</v>
      </c>
      <c r="AK6" s="107">
        <v>3</v>
      </c>
      <c r="AL6" s="209">
        <v>1</v>
      </c>
      <c r="AM6" s="107">
        <v>4</v>
      </c>
      <c r="AN6" s="107">
        <v>4</v>
      </c>
      <c r="AO6" s="107">
        <v>4</v>
      </c>
      <c r="AP6" s="209">
        <v>1</v>
      </c>
      <c r="AQ6" s="107" t="s">
        <v>45</v>
      </c>
      <c r="AR6" s="107" t="s">
        <v>45</v>
      </c>
      <c r="AS6" s="107" t="s">
        <v>45</v>
      </c>
      <c r="AT6" s="107" t="s">
        <v>45</v>
      </c>
      <c r="AU6" s="107" t="s">
        <v>45</v>
      </c>
      <c r="AV6" s="107" t="s">
        <v>45</v>
      </c>
      <c r="AW6" s="107" t="s">
        <v>45</v>
      </c>
      <c r="AX6" s="107" t="s">
        <v>45</v>
      </c>
      <c r="AY6" s="223"/>
    </row>
    <row r="7" ht="40.5" spans="1:51">
      <c r="A7" s="89"/>
      <c r="B7" s="242">
        <v>2</v>
      </c>
      <c r="C7" s="27" t="s">
        <v>47</v>
      </c>
      <c r="D7" s="27" t="s">
        <v>48</v>
      </c>
      <c r="E7" s="89"/>
      <c r="F7" s="26" t="s">
        <v>44</v>
      </c>
      <c r="G7" s="93" t="s">
        <v>45</v>
      </c>
      <c r="H7" s="93" t="s">
        <v>45</v>
      </c>
      <c r="I7" s="114" t="s">
        <v>341</v>
      </c>
      <c r="J7" s="175"/>
      <c r="K7" s="175" t="s">
        <v>49</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343</v>
      </c>
    </row>
    <row r="8" ht="14.25" spans="1:51">
      <c r="A8" s="89"/>
      <c r="B8" s="242">
        <v>3</v>
      </c>
      <c r="C8" s="27" t="s">
        <v>51</v>
      </c>
      <c r="D8" s="27" t="s">
        <v>52</v>
      </c>
      <c r="E8" s="89"/>
      <c r="F8" s="26" t="s">
        <v>53</v>
      </c>
      <c r="G8" s="59">
        <v>5059</v>
      </c>
      <c r="H8" s="58">
        <v>0.9283</v>
      </c>
      <c r="I8" s="114" t="s">
        <v>341</v>
      </c>
      <c r="J8" s="96" t="s">
        <v>26</v>
      </c>
      <c r="K8" s="96" t="s">
        <v>45</v>
      </c>
      <c r="L8" s="93" t="s">
        <v>45</v>
      </c>
      <c r="M8" s="93" t="s">
        <v>45</v>
      </c>
      <c r="N8" s="93" t="s">
        <v>45</v>
      </c>
      <c r="O8" s="93">
        <v>1200</v>
      </c>
      <c r="P8" s="93">
        <v>398</v>
      </c>
      <c r="Q8" s="93">
        <v>1059</v>
      </c>
      <c r="R8" s="114">
        <v>0.8825</v>
      </c>
      <c r="S8" s="93">
        <v>613</v>
      </c>
      <c r="T8" s="93">
        <v>108</v>
      </c>
      <c r="U8" s="93">
        <v>485</v>
      </c>
      <c r="V8" s="114">
        <v>0.7912</v>
      </c>
      <c r="W8" s="93">
        <v>613</v>
      </c>
      <c r="X8" s="93">
        <v>55</v>
      </c>
      <c r="Y8" s="93">
        <v>620</v>
      </c>
      <c r="Z8" s="114">
        <f>Y8/W8</f>
        <v>1.01141924959217</v>
      </c>
      <c r="AA8" s="93">
        <v>1185</v>
      </c>
      <c r="AB8" s="93">
        <v>150</v>
      </c>
      <c r="AC8" s="93">
        <v>980</v>
      </c>
      <c r="AD8" s="114">
        <v>0.827</v>
      </c>
      <c r="AE8" s="93">
        <v>613</v>
      </c>
      <c r="AF8" s="93">
        <v>253</v>
      </c>
      <c r="AG8" s="93">
        <v>739</v>
      </c>
      <c r="AH8" s="114">
        <v>1.2055</v>
      </c>
      <c r="AI8" s="93">
        <v>613</v>
      </c>
      <c r="AJ8" s="93">
        <v>73</v>
      </c>
      <c r="AK8" s="93">
        <v>623</v>
      </c>
      <c r="AL8" s="114">
        <v>1.0163</v>
      </c>
      <c r="AM8" s="93">
        <v>613</v>
      </c>
      <c r="AN8" s="93">
        <v>78</v>
      </c>
      <c r="AO8" s="93">
        <v>547</v>
      </c>
      <c r="AP8" s="114">
        <v>0.8923</v>
      </c>
      <c r="AQ8" s="93" t="s">
        <v>45</v>
      </c>
      <c r="AR8" s="93" t="s">
        <v>45</v>
      </c>
      <c r="AS8" s="93" t="s">
        <v>45</v>
      </c>
      <c r="AT8" s="93" t="s">
        <v>45</v>
      </c>
      <c r="AU8" s="93" t="s">
        <v>45</v>
      </c>
      <c r="AV8" s="93" t="s">
        <v>45</v>
      </c>
      <c r="AW8" s="93" t="s">
        <v>45</v>
      </c>
      <c r="AX8" s="93" t="s">
        <v>45</v>
      </c>
      <c r="AY8" s="223"/>
    </row>
    <row r="9" ht="14.25" spans="1:51">
      <c r="A9" s="89"/>
      <c r="B9" s="195"/>
      <c r="C9" s="89"/>
      <c r="D9" s="27" t="s">
        <v>55</v>
      </c>
      <c r="E9" s="89"/>
      <c r="F9" s="26" t="s">
        <v>53</v>
      </c>
      <c r="G9" s="59">
        <v>1948</v>
      </c>
      <c r="H9" s="58">
        <v>0.8855</v>
      </c>
      <c r="I9" s="114" t="s">
        <v>341</v>
      </c>
      <c r="J9" s="195"/>
      <c r="K9" s="96" t="s">
        <v>45</v>
      </c>
      <c r="L9" s="93" t="s">
        <v>45</v>
      </c>
      <c r="M9" s="93" t="s">
        <v>45</v>
      </c>
      <c r="N9" s="93" t="s">
        <v>45</v>
      </c>
      <c r="O9" s="93">
        <v>475</v>
      </c>
      <c r="P9" s="93">
        <v>127</v>
      </c>
      <c r="Q9" s="93">
        <v>429</v>
      </c>
      <c r="R9" s="114">
        <f>Q9/O9</f>
        <v>0.903157894736842</v>
      </c>
      <c r="S9" s="93">
        <v>275</v>
      </c>
      <c r="T9" s="93">
        <v>37</v>
      </c>
      <c r="U9" s="93">
        <v>242</v>
      </c>
      <c r="V9" s="114">
        <v>0.88</v>
      </c>
      <c r="W9" s="93">
        <v>275</v>
      </c>
      <c r="X9" s="93">
        <v>27</v>
      </c>
      <c r="Y9" s="93">
        <v>278</v>
      </c>
      <c r="Z9" s="114">
        <v>1.0109</v>
      </c>
      <c r="AA9" s="93">
        <v>350</v>
      </c>
      <c r="AB9" s="93">
        <v>30</v>
      </c>
      <c r="AC9" s="93">
        <v>290</v>
      </c>
      <c r="AD9" s="114">
        <v>0.8286</v>
      </c>
      <c r="AE9" s="93">
        <v>275</v>
      </c>
      <c r="AF9" s="93">
        <v>9</v>
      </c>
      <c r="AG9" s="93">
        <v>185</v>
      </c>
      <c r="AH9" s="114">
        <v>0.6727</v>
      </c>
      <c r="AI9" s="93">
        <v>275</v>
      </c>
      <c r="AJ9" s="93">
        <v>68</v>
      </c>
      <c r="AK9" s="93">
        <v>276</v>
      </c>
      <c r="AL9" s="114">
        <v>1.0036</v>
      </c>
      <c r="AM9" s="93">
        <v>275</v>
      </c>
      <c r="AN9" s="93">
        <v>36</v>
      </c>
      <c r="AO9" s="93">
        <v>248</v>
      </c>
      <c r="AP9" s="114">
        <v>0.9018</v>
      </c>
      <c r="AQ9" s="93" t="s">
        <v>45</v>
      </c>
      <c r="AR9" s="93" t="s">
        <v>45</v>
      </c>
      <c r="AS9" s="93" t="s">
        <v>45</v>
      </c>
      <c r="AT9" s="93" t="s">
        <v>45</v>
      </c>
      <c r="AU9" s="93" t="s">
        <v>45</v>
      </c>
      <c r="AV9" s="93" t="s">
        <v>45</v>
      </c>
      <c r="AW9" s="93" t="s">
        <v>45</v>
      </c>
      <c r="AX9" s="93" t="s">
        <v>45</v>
      </c>
      <c r="AY9" s="223"/>
    </row>
    <row r="10" ht="14.25" spans="1:51">
      <c r="A10" s="60" t="s">
        <v>56</v>
      </c>
      <c r="B10" s="242">
        <v>4</v>
      </c>
      <c r="C10" s="27" t="s">
        <v>57</v>
      </c>
      <c r="D10" s="26" t="s">
        <v>58</v>
      </c>
      <c r="E10" s="27" t="s">
        <v>59</v>
      </c>
      <c r="F10" s="26" t="s">
        <v>25</v>
      </c>
      <c r="G10" s="59">
        <v>760</v>
      </c>
      <c r="H10" s="59" t="s">
        <v>60</v>
      </c>
      <c r="I10" s="59" t="s">
        <v>341</v>
      </c>
      <c r="J10" s="96"/>
      <c r="K10" s="96" t="s">
        <v>45</v>
      </c>
      <c r="L10" s="93" t="s">
        <v>45</v>
      </c>
      <c r="M10" s="93" t="s">
        <v>45</v>
      </c>
      <c r="N10" s="93" t="s">
        <v>45</v>
      </c>
      <c r="O10" s="93" t="s">
        <v>45</v>
      </c>
      <c r="P10" s="59">
        <v>760</v>
      </c>
      <c r="Q10" s="59">
        <v>760</v>
      </c>
      <c r="R10" s="59" t="s">
        <v>60</v>
      </c>
      <c r="S10" s="93" t="s">
        <v>45</v>
      </c>
      <c r="T10" s="59">
        <v>760</v>
      </c>
      <c r="U10" s="59">
        <v>760</v>
      </c>
      <c r="V10" s="59" t="s">
        <v>60</v>
      </c>
      <c r="W10" s="93" t="s">
        <v>45</v>
      </c>
      <c r="X10" s="59">
        <v>760</v>
      </c>
      <c r="Y10" s="59">
        <v>760</v>
      </c>
      <c r="Z10" s="59" t="s">
        <v>60</v>
      </c>
      <c r="AA10" s="93" t="s">
        <v>45</v>
      </c>
      <c r="AB10" s="59">
        <v>760</v>
      </c>
      <c r="AC10" s="59">
        <v>760</v>
      </c>
      <c r="AD10" s="59" t="s">
        <v>60</v>
      </c>
      <c r="AE10" s="93" t="s">
        <v>45</v>
      </c>
      <c r="AF10" s="59">
        <v>760</v>
      </c>
      <c r="AG10" s="59">
        <v>760</v>
      </c>
      <c r="AH10" s="59" t="s">
        <v>60</v>
      </c>
      <c r="AI10" s="93" t="s">
        <v>45</v>
      </c>
      <c r="AJ10" s="59">
        <v>760</v>
      </c>
      <c r="AK10" s="59">
        <v>760</v>
      </c>
      <c r="AL10" s="59" t="s">
        <v>60</v>
      </c>
      <c r="AM10" s="93" t="s">
        <v>45</v>
      </c>
      <c r="AN10" s="59">
        <v>760</v>
      </c>
      <c r="AO10" s="59">
        <v>760</v>
      </c>
      <c r="AP10" s="59" t="s">
        <v>60</v>
      </c>
      <c r="AQ10" s="93" t="s">
        <v>45</v>
      </c>
      <c r="AR10" s="93" t="s">
        <v>45</v>
      </c>
      <c r="AS10" s="93" t="s">
        <v>45</v>
      </c>
      <c r="AT10" s="93" t="s">
        <v>45</v>
      </c>
      <c r="AU10" s="93" t="s">
        <v>45</v>
      </c>
      <c r="AV10" s="93" t="s">
        <v>45</v>
      </c>
      <c r="AW10" s="93" t="s">
        <v>45</v>
      </c>
      <c r="AX10" s="93" t="s">
        <v>45</v>
      </c>
      <c r="AY10" s="223"/>
    </row>
    <row r="11" ht="14.25" spans="1:51">
      <c r="A11" s="89"/>
      <c r="B11" s="195"/>
      <c r="C11" s="89"/>
      <c r="D11" s="89"/>
      <c r="E11" s="27" t="s">
        <v>62</v>
      </c>
      <c r="F11" s="26" t="s">
        <v>25</v>
      </c>
      <c r="G11" s="59">
        <v>187915</v>
      </c>
      <c r="H11" s="59" t="s">
        <v>60</v>
      </c>
      <c r="I11" s="59" t="s">
        <v>341</v>
      </c>
      <c r="J11" s="195"/>
      <c r="K11" s="96" t="s">
        <v>45</v>
      </c>
      <c r="L11" s="93" t="s">
        <v>45</v>
      </c>
      <c r="M11" s="93" t="s">
        <v>45</v>
      </c>
      <c r="N11" s="93" t="s">
        <v>45</v>
      </c>
      <c r="O11" s="93" t="s">
        <v>45</v>
      </c>
      <c r="P11" s="59">
        <v>1349</v>
      </c>
      <c r="Q11" s="59">
        <v>9548</v>
      </c>
      <c r="R11" s="59" t="s">
        <v>60</v>
      </c>
      <c r="S11" s="93" t="s">
        <v>45</v>
      </c>
      <c r="T11" s="59">
        <v>3993</v>
      </c>
      <c r="U11" s="59">
        <v>28303</v>
      </c>
      <c r="V11" s="59" t="s">
        <v>60</v>
      </c>
      <c r="W11" s="93" t="s">
        <v>45</v>
      </c>
      <c r="X11" s="59">
        <v>1810</v>
      </c>
      <c r="Y11" s="59">
        <v>12733</v>
      </c>
      <c r="Z11" s="59" t="s">
        <v>60</v>
      </c>
      <c r="AA11" s="93" t="s">
        <v>45</v>
      </c>
      <c r="AB11" s="59">
        <v>9150</v>
      </c>
      <c r="AC11" s="59">
        <v>65099</v>
      </c>
      <c r="AD11" s="59" t="s">
        <v>60</v>
      </c>
      <c r="AE11" s="93" t="s">
        <v>45</v>
      </c>
      <c r="AF11" s="59">
        <v>5092</v>
      </c>
      <c r="AG11" s="59">
        <v>35704</v>
      </c>
      <c r="AH11" s="59" t="s">
        <v>60</v>
      </c>
      <c r="AI11" s="93" t="s">
        <v>45</v>
      </c>
      <c r="AJ11" s="59">
        <v>1949</v>
      </c>
      <c r="AK11" s="59">
        <v>13774</v>
      </c>
      <c r="AL11" s="59" t="s">
        <v>60</v>
      </c>
      <c r="AM11" s="93" t="s">
        <v>45</v>
      </c>
      <c r="AN11" s="59">
        <v>3251</v>
      </c>
      <c r="AO11" s="59">
        <v>22754</v>
      </c>
      <c r="AP11" s="59" t="s">
        <v>60</v>
      </c>
      <c r="AQ11" s="93" t="s">
        <v>45</v>
      </c>
      <c r="AR11" s="93" t="s">
        <v>45</v>
      </c>
      <c r="AS11" s="93" t="s">
        <v>45</v>
      </c>
      <c r="AT11" s="93" t="s">
        <v>45</v>
      </c>
      <c r="AU11" s="93" t="s">
        <v>45</v>
      </c>
      <c r="AV11" s="93" t="s">
        <v>45</v>
      </c>
      <c r="AW11" s="93" t="s">
        <v>45</v>
      </c>
      <c r="AX11" s="93" t="s">
        <v>45</v>
      </c>
      <c r="AY11" s="223"/>
    </row>
    <row r="12" ht="14.25" spans="1:51">
      <c r="A12" s="89"/>
      <c r="B12" s="195"/>
      <c r="C12" s="89"/>
      <c r="D12" s="89"/>
      <c r="E12" s="27" t="s">
        <v>63</v>
      </c>
      <c r="F12" s="26" t="s">
        <v>25</v>
      </c>
      <c r="G12" s="59">
        <v>788</v>
      </c>
      <c r="H12" s="59" t="s">
        <v>60</v>
      </c>
      <c r="I12" s="59" t="s">
        <v>341</v>
      </c>
      <c r="J12" s="195"/>
      <c r="K12" s="96" t="s">
        <v>45</v>
      </c>
      <c r="L12" s="93" t="s">
        <v>45</v>
      </c>
      <c r="M12" s="93" t="s">
        <v>45</v>
      </c>
      <c r="N12" s="93" t="s">
        <v>45</v>
      </c>
      <c r="O12" s="93" t="s">
        <v>45</v>
      </c>
      <c r="P12" s="59">
        <v>788</v>
      </c>
      <c r="Q12" s="59">
        <v>788</v>
      </c>
      <c r="R12" s="59" t="s">
        <v>60</v>
      </c>
      <c r="S12" s="93" t="s">
        <v>45</v>
      </c>
      <c r="T12" s="59">
        <v>788</v>
      </c>
      <c r="U12" s="59">
        <v>788</v>
      </c>
      <c r="V12" s="59" t="s">
        <v>60</v>
      </c>
      <c r="W12" s="93" t="s">
        <v>45</v>
      </c>
      <c r="X12" s="59">
        <v>788</v>
      </c>
      <c r="Y12" s="59">
        <v>788</v>
      </c>
      <c r="Z12" s="59" t="s">
        <v>60</v>
      </c>
      <c r="AA12" s="93" t="s">
        <v>45</v>
      </c>
      <c r="AB12" s="59">
        <v>788</v>
      </c>
      <c r="AC12" s="59">
        <v>788</v>
      </c>
      <c r="AD12" s="59" t="s">
        <v>60</v>
      </c>
      <c r="AE12" s="93" t="s">
        <v>45</v>
      </c>
      <c r="AF12" s="59">
        <v>788</v>
      </c>
      <c r="AG12" s="59">
        <v>788</v>
      </c>
      <c r="AH12" s="59" t="s">
        <v>60</v>
      </c>
      <c r="AI12" s="93" t="s">
        <v>45</v>
      </c>
      <c r="AJ12" s="59">
        <v>788</v>
      </c>
      <c r="AK12" s="59">
        <v>788</v>
      </c>
      <c r="AL12" s="59" t="s">
        <v>60</v>
      </c>
      <c r="AM12" s="93" t="s">
        <v>45</v>
      </c>
      <c r="AN12" s="59">
        <v>788</v>
      </c>
      <c r="AO12" s="59">
        <v>788</v>
      </c>
      <c r="AP12" s="59" t="s">
        <v>60</v>
      </c>
      <c r="AQ12" s="93" t="s">
        <v>45</v>
      </c>
      <c r="AR12" s="93" t="s">
        <v>45</v>
      </c>
      <c r="AS12" s="93" t="s">
        <v>45</v>
      </c>
      <c r="AT12" s="93" t="s">
        <v>45</v>
      </c>
      <c r="AU12" s="93" t="s">
        <v>45</v>
      </c>
      <c r="AV12" s="93" t="s">
        <v>45</v>
      </c>
      <c r="AW12" s="93" t="s">
        <v>45</v>
      </c>
      <c r="AX12" s="93" t="s">
        <v>45</v>
      </c>
      <c r="AY12" s="223"/>
    </row>
    <row r="13" ht="14.25" spans="1:51">
      <c r="A13" s="89"/>
      <c r="B13" s="195"/>
      <c r="C13" s="89"/>
      <c r="D13" s="89"/>
      <c r="E13" s="27" t="s">
        <v>64</v>
      </c>
      <c r="F13" s="26" t="s">
        <v>25</v>
      </c>
      <c r="G13" s="59">
        <v>35851</v>
      </c>
      <c r="H13" s="59" t="s">
        <v>60</v>
      </c>
      <c r="I13" s="59" t="s">
        <v>341</v>
      </c>
      <c r="J13" s="195"/>
      <c r="K13" s="96" t="s">
        <v>45</v>
      </c>
      <c r="L13" s="93" t="s">
        <v>45</v>
      </c>
      <c r="M13" s="93" t="s">
        <v>45</v>
      </c>
      <c r="N13" s="93" t="s">
        <v>45</v>
      </c>
      <c r="O13" s="93" t="s">
        <v>45</v>
      </c>
      <c r="P13" s="59">
        <v>1462</v>
      </c>
      <c r="Q13" s="59">
        <v>10662</v>
      </c>
      <c r="R13" s="59" t="s">
        <v>60</v>
      </c>
      <c r="S13" s="93" t="s">
        <v>45</v>
      </c>
      <c r="T13" s="59">
        <v>782</v>
      </c>
      <c r="U13" s="59">
        <v>5613</v>
      </c>
      <c r="V13" s="59" t="s">
        <v>60</v>
      </c>
      <c r="W13" s="93" t="s">
        <v>45</v>
      </c>
      <c r="X13" s="59">
        <v>510</v>
      </c>
      <c r="Y13" s="59">
        <v>3633</v>
      </c>
      <c r="Z13" s="59" t="s">
        <v>60</v>
      </c>
      <c r="AA13" s="93" t="s">
        <v>45</v>
      </c>
      <c r="AB13" s="59">
        <v>942</v>
      </c>
      <c r="AC13" s="59">
        <v>6700</v>
      </c>
      <c r="AD13" s="59" t="s">
        <v>60</v>
      </c>
      <c r="AE13" s="93" t="s">
        <v>45</v>
      </c>
      <c r="AF13" s="59">
        <v>394</v>
      </c>
      <c r="AG13" s="59">
        <v>2824</v>
      </c>
      <c r="AH13" s="59" t="s">
        <v>60</v>
      </c>
      <c r="AI13" s="93" t="s">
        <v>45</v>
      </c>
      <c r="AJ13" s="59">
        <v>285</v>
      </c>
      <c r="AK13" s="59">
        <v>2006</v>
      </c>
      <c r="AL13" s="59" t="s">
        <v>60</v>
      </c>
      <c r="AM13" s="93" t="s">
        <v>45</v>
      </c>
      <c r="AN13" s="59">
        <v>630</v>
      </c>
      <c r="AO13" s="59">
        <v>4413</v>
      </c>
      <c r="AP13" s="59" t="s">
        <v>60</v>
      </c>
      <c r="AQ13" s="93" t="s">
        <v>45</v>
      </c>
      <c r="AR13" s="93" t="s">
        <v>45</v>
      </c>
      <c r="AS13" s="93" t="s">
        <v>45</v>
      </c>
      <c r="AT13" s="93" t="s">
        <v>45</v>
      </c>
      <c r="AU13" s="93" t="s">
        <v>45</v>
      </c>
      <c r="AV13" s="93" t="s">
        <v>45</v>
      </c>
      <c r="AW13" s="93" t="s">
        <v>45</v>
      </c>
      <c r="AX13" s="93" t="s">
        <v>45</v>
      </c>
      <c r="AY13" s="223"/>
    </row>
    <row r="14" ht="14.25" spans="1:51">
      <c r="A14" s="89"/>
      <c r="B14" s="195"/>
      <c r="C14" s="89"/>
      <c r="D14" s="26" t="s">
        <v>65</v>
      </c>
      <c r="E14" s="27" t="s">
        <v>66</v>
      </c>
      <c r="F14" s="26" t="s">
        <v>25</v>
      </c>
      <c r="G14" s="59">
        <v>988</v>
      </c>
      <c r="H14" s="59" t="s">
        <v>60</v>
      </c>
      <c r="I14" s="59" t="s">
        <v>341</v>
      </c>
      <c r="J14" s="195"/>
      <c r="K14" s="96" t="s">
        <v>45</v>
      </c>
      <c r="L14" s="93" t="s">
        <v>45</v>
      </c>
      <c r="M14" s="93" t="s">
        <v>45</v>
      </c>
      <c r="N14" s="93" t="s">
        <v>45</v>
      </c>
      <c r="O14" s="93" t="s">
        <v>45</v>
      </c>
      <c r="P14" s="59">
        <v>988</v>
      </c>
      <c r="Q14" s="59">
        <v>988</v>
      </c>
      <c r="R14" s="59" t="s">
        <v>60</v>
      </c>
      <c r="S14" s="93" t="s">
        <v>45</v>
      </c>
      <c r="T14" s="59">
        <v>988</v>
      </c>
      <c r="U14" s="59">
        <v>988</v>
      </c>
      <c r="V14" s="59" t="s">
        <v>60</v>
      </c>
      <c r="W14" s="93" t="s">
        <v>45</v>
      </c>
      <c r="X14" s="59">
        <v>988</v>
      </c>
      <c r="Y14" s="59">
        <v>988</v>
      </c>
      <c r="Z14" s="59" t="s">
        <v>60</v>
      </c>
      <c r="AA14" s="93" t="s">
        <v>45</v>
      </c>
      <c r="AB14" s="59">
        <v>988</v>
      </c>
      <c r="AC14" s="59">
        <v>988</v>
      </c>
      <c r="AD14" s="59" t="s">
        <v>60</v>
      </c>
      <c r="AE14" s="93" t="s">
        <v>45</v>
      </c>
      <c r="AF14" s="59">
        <v>988</v>
      </c>
      <c r="AG14" s="59">
        <v>988</v>
      </c>
      <c r="AH14" s="59" t="s">
        <v>60</v>
      </c>
      <c r="AI14" s="93" t="s">
        <v>45</v>
      </c>
      <c r="AJ14" s="59">
        <v>988</v>
      </c>
      <c r="AK14" s="59">
        <v>988</v>
      </c>
      <c r="AL14" s="59" t="s">
        <v>60</v>
      </c>
      <c r="AM14" s="93" t="s">
        <v>45</v>
      </c>
      <c r="AN14" s="59">
        <v>988</v>
      </c>
      <c r="AO14" s="59">
        <v>988</v>
      </c>
      <c r="AP14" s="59" t="s">
        <v>60</v>
      </c>
      <c r="AQ14" s="93" t="s">
        <v>45</v>
      </c>
      <c r="AR14" s="93" t="s">
        <v>45</v>
      </c>
      <c r="AS14" s="93" t="s">
        <v>45</v>
      </c>
      <c r="AT14" s="93" t="s">
        <v>45</v>
      </c>
      <c r="AU14" s="93" t="s">
        <v>45</v>
      </c>
      <c r="AV14" s="93" t="s">
        <v>45</v>
      </c>
      <c r="AW14" s="93" t="s">
        <v>45</v>
      </c>
      <c r="AX14" s="93" t="s">
        <v>45</v>
      </c>
      <c r="AY14" s="223"/>
    </row>
    <row r="15" ht="21" customHeight="true" spans="1:51">
      <c r="A15" s="89"/>
      <c r="B15" s="195"/>
      <c r="C15" s="89"/>
      <c r="D15" s="89"/>
      <c r="E15" s="27" t="s">
        <v>62</v>
      </c>
      <c r="F15" s="26" t="s">
        <v>25</v>
      </c>
      <c r="G15" s="59">
        <f>Q15+U15+Y15+AC15+AG15+AK15+AO15</f>
        <v>60305</v>
      </c>
      <c r="H15" s="59" t="s">
        <v>60</v>
      </c>
      <c r="I15" s="59" t="s">
        <v>341</v>
      </c>
      <c r="J15" s="195"/>
      <c r="K15" s="96" t="s">
        <v>45</v>
      </c>
      <c r="L15" s="93" t="s">
        <v>45</v>
      </c>
      <c r="M15" s="93" t="s">
        <v>45</v>
      </c>
      <c r="N15" s="93" t="s">
        <v>45</v>
      </c>
      <c r="O15" s="93" t="s">
        <v>45</v>
      </c>
      <c r="P15" s="59">
        <v>70</v>
      </c>
      <c r="Q15" s="59">
        <v>484</v>
      </c>
      <c r="R15" s="59" t="s">
        <v>60</v>
      </c>
      <c r="S15" s="93" t="s">
        <v>45</v>
      </c>
      <c r="T15" s="59">
        <v>1275</v>
      </c>
      <c r="U15" s="59">
        <v>8961</v>
      </c>
      <c r="V15" s="59" t="s">
        <v>60</v>
      </c>
      <c r="W15" s="93" t="s">
        <v>45</v>
      </c>
      <c r="X15" s="59">
        <v>292</v>
      </c>
      <c r="Y15" s="59">
        <v>1974</v>
      </c>
      <c r="Z15" s="59" t="s">
        <v>60</v>
      </c>
      <c r="AA15" s="93" t="s">
        <v>45</v>
      </c>
      <c r="AB15" s="59">
        <v>3807</v>
      </c>
      <c r="AC15" s="59">
        <v>26168</v>
      </c>
      <c r="AD15" s="59" t="s">
        <v>60</v>
      </c>
      <c r="AE15" s="93" t="s">
        <v>45</v>
      </c>
      <c r="AF15" s="59">
        <v>1830</v>
      </c>
      <c r="AG15" s="59">
        <v>12522</v>
      </c>
      <c r="AH15" s="59" t="s">
        <v>60</v>
      </c>
      <c r="AI15" s="93" t="s">
        <v>45</v>
      </c>
      <c r="AJ15" s="59">
        <v>592</v>
      </c>
      <c r="AK15" s="59">
        <v>4143</v>
      </c>
      <c r="AL15" s="59" t="s">
        <v>60</v>
      </c>
      <c r="AM15" s="93" t="s">
        <v>45</v>
      </c>
      <c r="AN15" s="59">
        <v>869</v>
      </c>
      <c r="AO15" s="59">
        <v>6053</v>
      </c>
      <c r="AP15" s="59" t="s">
        <v>60</v>
      </c>
      <c r="AQ15" s="93" t="s">
        <v>45</v>
      </c>
      <c r="AR15" s="93" t="s">
        <v>45</v>
      </c>
      <c r="AS15" s="93" t="s">
        <v>45</v>
      </c>
      <c r="AT15" s="93" t="s">
        <v>45</v>
      </c>
      <c r="AU15" s="93" t="s">
        <v>45</v>
      </c>
      <c r="AV15" s="93" t="s">
        <v>45</v>
      </c>
      <c r="AW15" s="93" t="s">
        <v>45</v>
      </c>
      <c r="AX15" s="93" t="s">
        <v>45</v>
      </c>
      <c r="AY15" s="223"/>
    </row>
    <row r="16" ht="14.25" spans="1:51">
      <c r="A16" s="89"/>
      <c r="B16" s="195"/>
      <c r="C16" s="89"/>
      <c r="D16" s="89"/>
      <c r="E16" s="27" t="s">
        <v>63</v>
      </c>
      <c r="F16" s="26" t="s">
        <v>25</v>
      </c>
      <c r="G16" s="59">
        <v>1277</v>
      </c>
      <c r="H16" s="59" t="s">
        <v>60</v>
      </c>
      <c r="I16" s="59" t="s">
        <v>341</v>
      </c>
      <c r="J16" s="195"/>
      <c r="K16" s="96" t="s">
        <v>45</v>
      </c>
      <c r="L16" s="93" t="s">
        <v>45</v>
      </c>
      <c r="M16" s="93" t="s">
        <v>45</v>
      </c>
      <c r="N16" s="93" t="s">
        <v>45</v>
      </c>
      <c r="O16" s="93" t="s">
        <v>45</v>
      </c>
      <c r="P16" s="59">
        <v>1277</v>
      </c>
      <c r="Q16" s="59">
        <v>1277</v>
      </c>
      <c r="R16" s="59" t="s">
        <v>60</v>
      </c>
      <c r="S16" s="93" t="s">
        <v>45</v>
      </c>
      <c r="T16" s="59">
        <v>1277</v>
      </c>
      <c r="U16" s="59">
        <v>1277</v>
      </c>
      <c r="V16" s="59" t="s">
        <v>60</v>
      </c>
      <c r="W16" s="93" t="s">
        <v>45</v>
      </c>
      <c r="X16" s="59">
        <v>1277</v>
      </c>
      <c r="Y16" s="59">
        <v>1277</v>
      </c>
      <c r="Z16" s="59" t="s">
        <v>60</v>
      </c>
      <c r="AA16" s="93" t="s">
        <v>45</v>
      </c>
      <c r="AB16" s="59">
        <v>1277</v>
      </c>
      <c r="AC16" s="59">
        <v>1277</v>
      </c>
      <c r="AD16" s="59" t="s">
        <v>60</v>
      </c>
      <c r="AE16" s="93" t="s">
        <v>45</v>
      </c>
      <c r="AF16" s="59">
        <v>1277</v>
      </c>
      <c r="AG16" s="59">
        <v>1277</v>
      </c>
      <c r="AH16" s="59" t="s">
        <v>60</v>
      </c>
      <c r="AI16" s="93" t="s">
        <v>45</v>
      </c>
      <c r="AJ16" s="59">
        <v>1277</v>
      </c>
      <c r="AK16" s="59">
        <v>1277</v>
      </c>
      <c r="AL16" s="59" t="s">
        <v>60</v>
      </c>
      <c r="AM16" s="93" t="s">
        <v>45</v>
      </c>
      <c r="AN16" s="59">
        <v>1277</v>
      </c>
      <c r="AO16" s="59">
        <v>1277</v>
      </c>
      <c r="AP16" s="59" t="s">
        <v>60</v>
      </c>
      <c r="AQ16" s="93" t="s">
        <v>45</v>
      </c>
      <c r="AR16" s="93" t="s">
        <v>45</v>
      </c>
      <c r="AS16" s="93" t="s">
        <v>45</v>
      </c>
      <c r="AT16" s="93" t="s">
        <v>45</v>
      </c>
      <c r="AU16" s="93" t="s">
        <v>45</v>
      </c>
      <c r="AV16" s="93" t="s">
        <v>45</v>
      </c>
      <c r="AW16" s="93" t="s">
        <v>45</v>
      </c>
      <c r="AX16" s="93" t="s">
        <v>45</v>
      </c>
      <c r="AY16" s="223"/>
    </row>
    <row r="17" ht="14.25" spans="1:51">
      <c r="A17" s="89"/>
      <c r="B17" s="195"/>
      <c r="C17" s="89"/>
      <c r="D17" s="89"/>
      <c r="E17" s="27" t="s">
        <v>64</v>
      </c>
      <c r="F17" s="26" t="s">
        <v>25</v>
      </c>
      <c r="G17" s="59">
        <v>1615</v>
      </c>
      <c r="H17" s="59" t="s">
        <v>60</v>
      </c>
      <c r="I17" s="59" t="s">
        <v>341</v>
      </c>
      <c r="J17" s="195"/>
      <c r="K17" s="96" t="s">
        <v>45</v>
      </c>
      <c r="L17" s="93" t="s">
        <v>45</v>
      </c>
      <c r="M17" s="93" t="s">
        <v>45</v>
      </c>
      <c r="N17" s="93" t="s">
        <v>45</v>
      </c>
      <c r="O17" s="93" t="s">
        <v>45</v>
      </c>
      <c r="P17" s="59">
        <v>77</v>
      </c>
      <c r="Q17" s="59">
        <v>540</v>
      </c>
      <c r="R17" s="59" t="s">
        <v>60</v>
      </c>
      <c r="S17" s="93" t="s">
        <v>45</v>
      </c>
      <c r="T17" s="93">
        <v>0</v>
      </c>
      <c r="U17" s="93">
        <v>0</v>
      </c>
      <c r="V17" s="59" t="s">
        <v>60</v>
      </c>
      <c r="W17" s="93" t="s">
        <v>45</v>
      </c>
      <c r="X17" s="59">
        <v>11</v>
      </c>
      <c r="Y17" s="59">
        <v>71</v>
      </c>
      <c r="Z17" s="59" t="s">
        <v>60</v>
      </c>
      <c r="AA17" s="93" t="s">
        <v>45</v>
      </c>
      <c r="AB17" s="93">
        <v>47</v>
      </c>
      <c r="AC17" s="93">
        <v>301</v>
      </c>
      <c r="AD17" s="59" t="s">
        <v>60</v>
      </c>
      <c r="AE17" s="93" t="s">
        <v>45</v>
      </c>
      <c r="AF17" s="59">
        <v>51</v>
      </c>
      <c r="AG17" s="59">
        <v>352</v>
      </c>
      <c r="AH17" s="59" t="s">
        <v>60</v>
      </c>
      <c r="AI17" s="93" t="s">
        <v>45</v>
      </c>
      <c r="AJ17" s="59">
        <v>49</v>
      </c>
      <c r="AK17" s="59">
        <v>342</v>
      </c>
      <c r="AL17" s="59" t="s">
        <v>60</v>
      </c>
      <c r="AM17" s="93" t="s">
        <v>45</v>
      </c>
      <c r="AN17" s="93">
        <v>3</v>
      </c>
      <c r="AO17" s="93">
        <v>9</v>
      </c>
      <c r="AP17" s="59" t="s">
        <v>60</v>
      </c>
      <c r="AQ17" s="93" t="s">
        <v>45</v>
      </c>
      <c r="AR17" s="93" t="s">
        <v>45</v>
      </c>
      <c r="AS17" s="93" t="s">
        <v>45</v>
      </c>
      <c r="AT17" s="93" t="s">
        <v>45</v>
      </c>
      <c r="AU17" s="93" t="s">
        <v>45</v>
      </c>
      <c r="AV17" s="93" t="s">
        <v>45</v>
      </c>
      <c r="AW17" s="93" t="s">
        <v>45</v>
      </c>
      <c r="AX17" s="93" t="s">
        <v>45</v>
      </c>
      <c r="AY17" s="89"/>
    </row>
    <row r="18" ht="28.5" spans="1:51">
      <c r="A18" s="89"/>
      <c r="B18" s="242">
        <v>5</v>
      </c>
      <c r="C18" s="27" t="s">
        <v>68</v>
      </c>
      <c r="D18" s="27" t="s">
        <v>69</v>
      </c>
      <c r="E18" s="89"/>
      <c r="F18" s="26" t="s">
        <v>25</v>
      </c>
      <c r="G18" s="26">
        <v>34</v>
      </c>
      <c r="H18" s="53">
        <v>0.85</v>
      </c>
      <c r="I18" s="53" t="s">
        <v>341</v>
      </c>
      <c r="J18" s="286"/>
      <c r="K18" s="96" t="s">
        <v>45</v>
      </c>
      <c r="L18" s="96" t="s">
        <v>45</v>
      </c>
      <c r="M18" s="96" t="s">
        <v>45</v>
      </c>
      <c r="N18" s="96" t="s">
        <v>45</v>
      </c>
      <c r="O18" s="119">
        <v>1</v>
      </c>
      <c r="P18" s="119">
        <v>0</v>
      </c>
      <c r="Q18" s="119">
        <v>1</v>
      </c>
      <c r="R18" s="209">
        <v>1</v>
      </c>
      <c r="S18" s="119">
        <v>13</v>
      </c>
      <c r="T18" s="119">
        <v>3</v>
      </c>
      <c r="U18" s="119">
        <v>10</v>
      </c>
      <c r="V18" s="114">
        <v>0.7692</v>
      </c>
      <c r="W18" s="119" t="s">
        <v>45</v>
      </c>
      <c r="X18" s="119" t="s">
        <v>45</v>
      </c>
      <c r="Y18" s="119" t="s">
        <v>45</v>
      </c>
      <c r="Z18" s="119" t="s">
        <v>45</v>
      </c>
      <c r="AA18" s="119">
        <v>12</v>
      </c>
      <c r="AB18" s="119">
        <v>2</v>
      </c>
      <c r="AC18" s="119">
        <v>11</v>
      </c>
      <c r="AD18" s="114">
        <v>0.9167</v>
      </c>
      <c r="AE18" s="119">
        <v>10</v>
      </c>
      <c r="AF18" s="119">
        <v>0.5</v>
      </c>
      <c r="AG18" s="119">
        <v>8</v>
      </c>
      <c r="AH18" s="209">
        <v>0.8</v>
      </c>
      <c r="AI18" s="119" t="s">
        <v>45</v>
      </c>
      <c r="AJ18" s="119" t="s">
        <v>45</v>
      </c>
      <c r="AK18" s="119" t="s">
        <v>45</v>
      </c>
      <c r="AL18" s="119" t="s">
        <v>45</v>
      </c>
      <c r="AM18" s="119">
        <v>4</v>
      </c>
      <c r="AN18" s="93" t="s">
        <v>45</v>
      </c>
      <c r="AO18" s="119">
        <v>4</v>
      </c>
      <c r="AP18" s="153">
        <v>1</v>
      </c>
      <c r="AQ18" s="93" t="s">
        <v>45</v>
      </c>
      <c r="AR18" s="93" t="s">
        <v>45</v>
      </c>
      <c r="AS18" s="93" t="s">
        <v>45</v>
      </c>
      <c r="AT18" s="93" t="s">
        <v>45</v>
      </c>
      <c r="AU18" s="93" t="s">
        <v>45</v>
      </c>
      <c r="AV18" s="93" t="s">
        <v>45</v>
      </c>
      <c r="AW18" s="93" t="s">
        <v>45</v>
      </c>
      <c r="AX18" s="107" t="s">
        <v>45</v>
      </c>
      <c r="AY18" s="27" t="s">
        <v>73</v>
      </c>
    </row>
    <row r="19" ht="85.5" spans="1:51">
      <c r="A19" s="89"/>
      <c r="B19" s="242">
        <v>6</v>
      </c>
      <c r="C19" s="27" t="s">
        <v>29</v>
      </c>
      <c r="D19" s="27" t="s">
        <v>72</v>
      </c>
      <c r="E19" s="89"/>
      <c r="F19" s="26" t="s">
        <v>25</v>
      </c>
      <c r="G19" s="59">
        <v>17.9</v>
      </c>
      <c r="H19" s="68">
        <f>G19/26</f>
        <v>0.688461538461538</v>
      </c>
      <c r="I19" s="53" t="s">
        <v>344</v>
      </c>
      <c r="J19" s="287"/>
      <c r="K19" s="95" t="s">
        <v>45</v>
      </c>
      <c r="L19" s="95" t="s">
        <v>45</v>
      </c>
      <c r="M19" s="95" t="s">
        <v>45</v>
      </c>
      <c r="N19" s="95" t="s">
        <v>45</v>
      </c>
      <c r="O19" s="119">
        <v>2</v>
      </c>
      <c r="P19" s="119">
        <v>0.3</v>
      </c>
      <c r="Q19" s="119">
        <v>1</v>
      </c>
      <c r="R19" s="153">
        <v>0.5</v>
      </c>
      <c r="S19" s="119">
        <v>4</v>
      </c>
      <c r="T19" s="119">
        <v>0.4</v>
      </c>
      <c r="U19" s="119">
        <v>3</v>
      </c>
      <c r="V19" s="153">
        <v>0.75</v>
      </c>
      <c r="W19" s="119">
        <v>3</v>
      </c>
      <c r="X19" s="119">
        <v>0.15</v>
      </c>
      <c r="Y19" s="119">
        <v>1.95</v>
      </c>
      <c r="Z19" s="153">
        <v>0.65</v>
      </c>
      <c r="AA19" s="119">
        <v>5</v>
      </c>
      <c r="AB19" s="119">
        <v>0.25</v>
      </c>
      <c r="AC19" s="119">
        <v>3.75</v>
      </c>
      <c r="AD19" s="153">
        <v>0.75</v>
      </c>
      <c r="AE19" s="119">
        <v>4</v>
      </c>
      <c r="AF19" s="119">
        <v>1</v>
      </c>
      <c r="AG19" s="119">
        <v>3</v>
      </c>
      <c r="AH19" s="153">
        <v>0.75</v>
      </c>
      <c r="AI19" s="119">
        <v>1</v>
      </c>
      <c r="AJ19" s="119">
        <v>0.1</v>
      </c>
      <c r="AK19" s="119">
        <v>1</v>
      </c>
      <c r="AL19" s="153">
        <v>1</v>
      </c>
      <c r="AM19" s="119">
        <v>7</v>
      </c>
      <c r="AN19" s="119">
        <v>2.1</v>
      </c>
      <c r="AO19" s="119">
        <v>4.2</v>
      </c>
      <c r="AP19" s="153">
        <v>0.6</v>
      </c>
      <c r="AQ19" s="93" t="s">
        <v>45</v>
      </c>
      <c r="AR19" s="93" t="s">
        <v>45</v>
      </c>
      <c r="AS19" s="93" t="s">
        <v>45</v>
      </c>
      <c r="AT19" s="93" t="s">
        <v>45</v>
      </c>
      <c r="AU19" s="93" t="s">
        <v>45</v>
      </c>
      <c r="AV19" s="93" t="s">
        <v>45</v>
      </c>
      <c r="AW19" s="93" t="s">
        <v>45</v>
      </c>
      <c r="AX19" s="93" t="s">
        <v>45</v>
      </c>
      <c r="AY19" s="150" t="s">
        <v>73</v>
      </c>
    </row>
    <row r="20" ht="28.5" spans="1:51">
      <c r="A20" s="89"/>
      <c r="B20" s="242">
        <v>7</v>
      </c>
      <c r="C20" s="276" t="s">
        <v>74</v>
      </c>
      <c r="D20" s="27" t="s">
        <v>75</v>
      </c>
      <c r="E20" s="89"/>
      <c r="F20" s="26" t="s">
        <v>44</v>
      </c>
      <c r="G20" s="59">
        <v>3141</v>
      </c>
      <c r="H20" s="57" t="s">
        <v>60</v>
      </c>
      <c r="I20" s="59" t="s">
        <v>345</v>
      </c>
      <c r="J20" s="97" t="s">
        <v>26</v>
      </c>
      <c r="K20" s="97" t="s">
        <v>45</v>
      </c>
      <c r="L20" s="59">
        <v>66</v>
      </c>
      <c r="M20" s="59">
        <v>453</v>
      </c>
      <c r="N20" s="59" t="s">
        <v>60</v>
      </c>
      <c r="O20" s="95" t="s">
        <v>45</v>
      </c>
      <c r="P20" s="59">
        <v>98</v>
      </c>
      <c r="Q20" s="59">
        <v>710</v>
      </c>
      <c r="R20" s="59" t="s">
        <v>60</v>
      </c>
      <c r="S20" s="95" t="s">
        <v>45</v>
      </c>
      <c r="T20" s="59">
        <v>50</v>
      </c>
      <c r="U20" s="59">
        <v>366</v>
      </c>
      <c r="V20" s="59" t="s">
        <v>60</v>
      </c>
      <c r="W20" s="95" t="s">
        <v>45</v>
      </c>
      <c r="X20" s="59">
        <v>36</v>
      </c>
      <c r="Y20" s="59">
        <v>198</v>
      </c>
      <c r="Z20" s="59" t="s">
        <v>60</v>
      </c>
      <c r="AA20" s="95" t="s">
        <v>45</v>
      </c>
      <c r="AB20" s="59">
        <v>93</v>
      </c>
      <c r="AC20" s="59">
        <v>650</v>
      </c>
      <c r="AD20" s="59" t="s">
        <v>60</v>
      </c>
      <c r="AE20" s="95" t="s">
        <v>45</v>
      </c>
      <c r="AF20" s="59">
        <v>49</v>
      </c>
      <c r="AG20" s="59">
        <v>299</v>
      </c>
      <c r="AH20" s="59" t="s">
        <v>60</v>
      </c>
      <c r="AI20" s="95" t="s">
        <v>45</v>
      </c>
      <c r="AJ20" s="59">
        <v>42</v>
      </c>
      <c r="AK20" s="59">
        <v>177</v>
      </c>
      <c r="AL20" s="59" t="s">
        <v>60</v>
      </c>
      <c r="AM20" s="95" t="s">
        <v>45</v>
      </c>
      <c r="AN20" s="59">
        <v>52</v>
      </c>
      <c r="AO20" s="59">
        <v>288</v>
      </c>
      <c r="AP20" s="59" t="s">
        <v>60</v>
      </c>
      <c r="AQ20" s="95" t="s">
        <v>45</v>
      </c>
      <c r="AR20" s="95" t="s">
        <v>45</v>
      </c>
      <c r="AS20" s="95" t="s">
        <v>45</v>
      </c>
      <c r="AT20" s="95" t="s">
        <v>45</v>
      </c>
      <c r="AU20" s="95" t="s">
        <v>45</v>
      </c>
      <c r="AV20" s="95" t="s">
        <v>45</v>
      </c>
      <c r="AW20" s="95" t="s">
        <v>45</v>
      </c>
      <c r="AX20" s="95" t="s">
        <v>45</v>
      </c>
      <c r="AY20" s="223"/>
    </row>
    <row r="21" ht="46.5" customHeight="true" spans="1:51">
      <c r="A21" s="89"/>
      <c r="B21" s="242">
        <v>8</v>
      </c>
      <c r="C21" s="27" t="s">
        <v>77</v>
      </c>
      <c r="D21" s="27" t="s">
        <v>78</v>
      </c>
      <c r="E21" s="89"/>
      <c r="F21" s="26" t="s">
        <v>79</v>
      </c>
      <c r="G21" s="59" t="s">
        <v>45</v>
      </c>
      <c r="H21" s="57"/>
      <c r="I21" s="59" t="s">
        <v>341</v>
      </c>
      <c r="J21" s="214"/>
      <c r="K21" s="175" t="s">
        <v>80</v>
      </c>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223" t="s">
        <v>81</v>
      </c>
    </row>
    <row r="22" ht="42.75" spans="1:51">
      <c r="A22" s="60" t="s">
        <v>31</v>
      </c>
      <c r="B22" s="242">
        <v>9</v>
      </c>
      <c r="C22" s="276" t="s">
        <v>82</v>
      </c>
      <c r="D22" s="27" t="s">
        <v>83</v>
      </c>
      <c r="E22" s="89"/>
      <c r="F22" s="26" t="s">
        <v>84</v>
      </c>
      <c r="G22" s="59">
        <v>140</v>
      </c>
      <c r="H22" s="64">
        <v>1.3861</v>
      </c>
      <c r="I22" s="68" t="s">
        <v>346</v>
      </c>
      <c r="J22" s="288" t="s">
        <v>347</v>
      </c>
      <c r="K22" s="96">
        <v>23</v>
      </c>
      <c r="L22" s="93">
        <v>2</v>
      </c>
      <c r="M22" s="93">
        <v>27</v>
      </c>
      <c r="N22" s="94">
        <v>1.1739</v>
      </c>
      <c r="O22" s="93">
        <v>13</v>
      </c>
      <c r="P22" s="93">
        <v>4</v>
      </c>
      <c r="Q22" s="93">
        <v>28</v>
      </c>
      <c r="R22" s="94">
        <v>2.1538</v>
      </c>
      <c r="S22" s="93">
        <v>4</v>
      </c>
      <c r="T22" s="93">
        <v>0</v>
      </c>
      <c r="U22" s="93">
        <v>1</v>
      </c>
      <c r="V22" s="117">
        <v>0.25</v>
      </c>
      <c r="W22" s="93">
        <v>4</v>
      </c>
      <c r="X22" s="93">
        <v>0</v>
      </c>
      <c r="Y22" s="93">
        <v>5</v>
      </c>
      <c r="Z22" s="117">
        <v>1.25</v>
      </c>
      <c r="AA22" s="93">
        <v>13</v>
      </c>
      <c r="AB22" s="93">
        <v>3</v>
      </c>
      <c r="AC22" s="93">
        <v>26</v>
      </c>
      <c r="AD22" s="117">
        <v>2</v>
      </c>
      <c r="AE22" s="93">
        <v>33</v>
      </c>
      <c r="AF22" s="93">
        <v>1</v>
      </c>
      <c r="AG22" s="93">
        <v>29</v>
      </c>
      <c r="AH22" s="94">
        <v>0.8788</v>
      </c>
      <c r="AI22" s="93">
        <v>6</v>
      </c>
      <c r="AJ22" s="93">
        <v>0</v>
      </c>
      <c r="AK22" s="93">
        <v>17</v>
      </c>
      <c r="AL22" s="94">
        <v>2.8333</v>
      </c>
      <c r="AM22" s="93">
        <v>5</v>
      </c>
      <c r="AN22" s="93">
        <v>1</v>
      </c>
      <c r="AO22" s="93">
        <v>7</v>
      </c>
      <c r="AP22" s="117">
        <v>1.4</v>
      </c>
      <c r="AQ22" s="93" t="s">
        <v>45</v>
      </c>
      <c r="AR22" s="93" t="s">
        <v>45</v>
      </c>
      <c r="AS22" s="93" t="s">
        <v>45</v>
      </c>
      <c r="AT22" s="93" t="s">
        <v>45</v>
      </c>
      <c r="AU22" s="93" t="s">
        <v>45</v>
      </c>
      <c r="AV22" s="93" t="s">
        <v>45</v>
      </c>
      <c r="AW22" s="93" t="s">
        <v>45</v>
      </c>
      <c r="AX22" s="93" t="s">
        <v>45</v>
      </c>
      <c r="AY22" s="223" t="s">
        <v>86</v>
      </c>
    </row>
    <row r="23" ht="42.75" spans="1:51">
      <c r="A23" s="89"/>
      <c r="B23" s="195"/>
      <c r="C23" s="89"/>
      <c r="D23" s="27" t="s">
        <v>87</v>
      </c>
      <c r="E23" s="89"/>
      <c r="F23" s="26" t="s">
        <v>84</v>
      </c>
      <c r="G23" s="59">
        <v>11</v>
      </c>
      <c r="H23" s="64">
        <v>0.3793</v>
      </c>
      <c r="I23" s="68" t="s">
        <v>346</v>
      </c>
      <c r="J23" s="285"/>
      <c r="K23" s="93">
        <v>8</v>
      </c>
      <c r="L23" s="93">
        <v>0</v>
      </c>
      <c r="M23" s="93">
        <v>0</v>
      </c>
      <c r="N23" s="117">
        <v>0</v>
      </c>
      <c r="O23" s="93">
        <v>6</v>
      </c>
      <c r="P23" s="93">
        <v>6</v>
      </c>
      <c r="Q23" s="93">
        <v>7</v>
      </c>
      <c r="R23" s="94">
        <v>1.1667</v>
      </c>
      <c r="S23" s="93">
        <v>1</v>
      </c>
      <c r="T23" s="93">
        <v>0</v>
      </c>
      <c r="U23" s="93">
        <v>0</v>
      </c>
      <c r="V23" s="117">
        <v>0</v>
      </c>
      <c r="W23" s="95" t="s">
        <v>45</v>
      </c>
      <c r="X23" s="95" t="s">
        <v>45</v>
      </c>
      <c r="Y23" s="95" t="s">
        <v>45</v>
      </c>
      <c r="Z23" s="95" t="s">
        <v>45</v>
      </c>
      <c r="AA23" s="93">
        <v>5</v>
      </c>
      <c r="AB23" s="93">
        <v>2</v>
      </c>
      <c r="AC23" s="93">
        <v>4</v>
      </c>
      <c r="AD23" s="117">
        <v>0.8</v>
      </c>
      <c r="AE23" s="93">
        <v>5</v>
      </c>
      <c r="AF23" s="93">
        <v>0</v>
      </c>
      <c r="AG23" s="93">
        <v>0</v>
      </c>
      <c r="AH23" s="117">
        <v>0</v>
      </c>
      <c r="AI23" s="93">
        <v>3</v>
      </c>
      <c r="AJ23" s="93">
        <v>0</v>
      </c>
      <c r="AK23" s="93">
        <v>0</v>
      </c>
      <c r="AL23" s="117">
        <v>0</v>
      </c>
      <c r="AM23" s="93">
        <v>1</v>
      </c>
      <c r="AN23" s="93">
        <v>0</v>
      </c>
      <c r="AO23" s="93">
        <v>0</v>
      </c>
      <c r="AP23" s="117">
        <v>0</v>
      </c>
      <c r="AQ23" s="93" t="s">
        <v>45</v>
      </c>
      <c r="AR23" s="93" t="s">
        <v>45</v>
      </c>
      <c r="AS23" s="93" t="s">
        <v>45</v>
      </c>
      <c r="AT23" s="93" t="s">
        <v>45</v>
      </c>
      <c r="AU23" s="93" t="s">
        <v>45</v>
      </c>
      <c r="AV23" s="93" t="s">
        <v>45</v>
      </c>
      <c r="AW23" s="93" t="s">
        <v>45</v>
      </c>
      <c r="AX23" s="93" t="s">
        <v>45</v>
      </c>
      <c r="AY23" s="89"/>
    </row>
    <row r="24" ht="42.75" spans="1:51">
      <c r="A24" s="89"/>
      <c r="B24" s="195"/>
      <c r="C24" s="89"/>
      <c r="D24" s="27" t="s">
        <v>88</v>
      </c>
      <c r="E24" s="89"/>
      <c r="F24" s="26" t="s">
        <v>84</v>
      </c>
      <c r="G24" s="59">
        <v>49</v>
      </c>
      <c r="H24" s="64">
        <v>0.9245</v>
      </c>
      <c r="I24" s="68" t="s">
        <v>346</v>
      </c>
      <c r="J24" s="285"/>
      <c r="K24" s="79">
        <v>13</v>
      </c>
      <c r="L24" s="93">
        <v>1</v>
      </c>
      <c r="M24" s="93">
        <v>9</v>
      </c>
      <c r="N24" s="94">
        <v>0.6923</v>
      </c>
      <c r="O24" s="93">
        <v>10</v>
      </c>
      <c r="P24" s="93">
        <v>3</v>
      </c>
      <c r="Q24" s="93">
        <v>11</v>
      </c>
      <c r="R24" s="117">
        <v>1.1</v>
      </c>
      <c r="S24" s="93">
        <v>4</v>
      </c>
      <c r="T24" s="93">
        <v>0</v>
      </c>
      <c r="U24" s="93">
        <v>3</v>
      </c>
      <c r="V24" s="117">
        <v>0.75</v>
      </c>
      <c r="W24" s="93">
        <v>3</v>
      </c>
      <c r="X24" s="93">
        <v>1</v>
      </c>
      <c r="Y24" s="93">
        <v>3</v>
      </c>
      <c r="Z24" s="117">
        <v>1</v>
      </c>
      <c r="AA24" s="93">
        <v>10</v>
      </c>
      <c r="AB24" s="93">
        <v>2</v>
      </c>
      <c r="AC24" s="93">
        <v>9</v>
      </c>
      <c r="AD24" s="117">
        <v>0.9</v>
      </c>
      <c r="AE24" s="93">
        <v>5</v>
      </c>
      <c r="AF24" s="93">
        <v>0</v>
      </c>
      <c r="AG24" s="93">
        <v>2</v>
      </c>
      <c r="AH24" s="117">
        <v>0.4</v>
      </c>
      <c r="AI24" s="93">
        <v>2</v>
      </c>
      <c r="AJ24" s="93">
        <v>0</v>
      </c>
      <c r="AK24" s="93">
        <v>5</v>
      </c>
      <c r="AL24" s="117">
        <v>2.5</v>
      </c>
      <c r="AM24" s="93">
        <v>6</v>
      </c>
      <c r="AN24" s="93">
        <v>1</v>
      </c>
      <c r="AO24" s="93">
        <v>7</v>
      </c>
      <c r="AP24" s="94">
        <v>1.1667</v>
      </c>
      <c r="AQ24" s="93" t="s">
        <v>45</v>
      </c>
      <c r="AR24" s="93" t="s">
        <v>45</v>
      </c>
      <c r="AS24" s="93" t="s">
        <v>45</v>
      </c>
      <c r="AT24" s="93" t="s">
        <v>45</v>
      </c>
      <c r="AU24" s="93" t="s">
        <v>45</v>
      </c>
      <c r="AV24" s="93" t="s">
        <v>45</v>
      </c>
      <c r="AW24" s="93" t="s">
        <v>45</v>
      </c>
      <c r="AX24" s="93" t="s">
        <v>45</v>
      </c>
      <c r="AY24" s="89"/>
    </row>
    <row r="25" ht="19.5" spans="1:51">
      <c r="A25" s="89"/>
      <c r="B25" s="242">
        <v>10</v>
      </c>
      <c r="C25" s="277" t="s">
        <v>89</v>
      </c>
      <c r="D25" s="27" t="s">
        <v>90</v>
      </c>
      <c r="E25" s="89"/>
      <c r="F25" s="200" t="s">
        <v>91</v>
      </c>
      <c r="G25" s="26">
        <v>315</v>
      </c>
      <c r="H25" s="53">
        <v>1.121</v>
      </c>
      <c r="I25" s="68" t="s">
        <v>341</v>
      </c>
      <c r="J25" s="208" t="s">
        <v>348</v>
      </c>
      <c r="K25" s="95" t="s">
        <v>45</v>
      </c>
      <c r="L25" s="97" t="s">
        <v>45</v>
      </c>
      <c r="M25" s="95" t="s">
        <v>45</v>
      </c>
      <c r="N25" s="95" t="s">
        <v>45</v>
      </c>
      <c r="O25" s="119">
        <v>63</v>
      </c>
      <c r="P25" s="119">
        <v>4</v>
      </c>
      <c r="Q25" s="119">
        <v>73</v>
      </c>
      <c r="R25" s="120">
        <v>1.1587</v>
      </c>
      <c r="S25" s="119">
        <v>23</v>
      </c>
      <c r="T25" s="119">
        <v>2</v>
      </c>
      <c r="U25" s="119">
        <v>23</v>
      </c>
      <c r="V25" s="153">
        <v>1</v>
      </c>
      <c r="W25" s="119">
        <v>15</v>
      </c>
      <c r="X25" s="119">
        <v>0</v>
      </c>
      <c r="Y25" s="119">
        <v>16</v>
      </c>
      <c r="Z25" s="120">
        <v>1.0667</v>
      </c>
      <c r="AA25" s="119">
        <v>75</v>
      </c>
      <c r="AB25" s="119">
        <v>0</v>
      </c>
      <c r="AC25" s="119">
        <v>85</v>
      </c>
      <c r="AD25" s="120">
        <v>1.1333</v>
      </c>
      <c r="AE25" s="119">
        <v>61</v>
      </c>
      <c r="AF25" s="119">
        <v>0</v>
      </c>
      <c r="AG25" s="119">
        <v>62</v>
      </c>
      <c r="AH25" s="120">
        <v>1.0164</v>
      </c>
      <c r="AI25" s="119">
        <v>15</v>
      </c>
      <c r="AJ25" s="119">
        <v>1</v>
      </c>
      <c r="AK25" s="119">
        <v>16</v>
      </c>
      <c r="AL25" s="120">
        <v>1.0667</v>
      </c>
      <c r="AM25" s="119">
        <v>29</v>
      </c>
      <c r="AN25" s="119">
        <v>8</v>
      </c>
      <c r="AO25" s="119">
        <v>40</v>
      </c>
      <c r="AP25" s="120">
        <v>1.3793</v>
      </c>
      <c r="AQ25" s="93" t="s">
        <v>45</v>
      </c>
      <c r="AR25" s="93" t="s">
        <v>45</v>
      </c>
      <c r="AS25" s="93" t="s">
        <v>45</v>
      </c>
      <c r="AT25" s="93" t="s">
        <v>45</v>
      </c>
      <c r="AU25" s="93" t="s">
        <v>45</v>
      </c>
      <c r="AV25" s="93" t="s">
        <v>45</v>
      </c>
      <c r="AW25" s="93" t="s">
        <v>45</v>
      </c>
      <c r="AX25" s="93" t="s">
        <v>45</v>
      </c>
      <c r="AY25" s="223"/>
    </row>
    <row r="26" ht="19.5" spans="1:51">
      <c r="A26" s="89"/>
      <c r="B26" s="195"/>
      <c r="C26" s="89"/>
      <c r="D26" s="27" t="s">
        <v>93</v>
      </c>
      <c r="E26" s="89"/>
      <c r="F26" s="200" t="s">
        <v>91</v>
      </c>
      <c r="G26" s="26">
        <v>75</v>
      </c>
      <c r="H26" s="53">
        <v>4.1667</v>
      </c>
      <c r="I26" s="68" t="s">
        <v>341</v>
      </c>
      <c r="J26" s="89"/>
      <c r="K26" s="95" t="s">
        <v>45</v>
      </c>
      <c r="L26" s="97" t="s">
        <v>45</v>
      </c>
      <c r="M26" s="95" t="s">
        <v>45</v>
      </c>
      <c r="N26" s="95" t="s">
        <v>45</v>
      </c>
      <c r="O26" s="119">
        <v>3</v>
      </c>
      <c r="P26" s="119">
        <v>0</v>
      </c>
      <c r="Q26" s="119">
        <v>10</v>
      </c>
      <c r="R26" s="120">
        <v>3.3333</v>
      </c>
      <c r="S26" s="119">
        <v>2</v>
      </c>
      <c r="T26" s="119">
        <v>0</v>
      </c>
      <c r="U26" s="119">
        <v>5</v>
      </c>
      <c r="V26" s="153">
        <v>2.5</v>
      </c>
      <c r="W26" s="119">
        <v>1</v>
      </c>
      <c r="X26" s="119">
        <v>0</v>
      </c>
      <c r="Y26" s="119">
        <v>2</v>
      </c>
      <c r="Z26" s="153">
        <v>2</v>
      </c>
      <c r="AA26" s="119">
        <v>6</v>
      </c>
      <c r="AB26" s="119">
        <v>0</v>
      </c>
      <c r="AC26" s="119">
        <v>19</v>
      </c>
      <c r="AD26" s="120">
        <v>3.1667</v>
      </c>
      <c r="AE26" s="119">
        <v>3</v>
      </c>
      <c r="AF26" s="119">
        <v>0</v>
      </c>
      <c r="AG26" s="119">
        <v>24</v>
      </c>
      <c r="AH26" s="153">
        <v>8</v>
      </c>
      <c r="AI26" s="119">
        <v>1</v>
      </c>
      <c r="AJ26" s="119">
        <v>0</v>
      </c>
      <c r="AK26" s="119">
        <v>5</v>
      </c>
      <c r="AL26" s="153">
        <v>5</v>
      </c>
      <c r="AM26" s="119">
        <v>2</v>
      </c>
      <c r="AN26" s="119">
        <v>0</v>
      </c>
      <c r="AO26" s="119">
        <v>10</v>
      </c>
      <c r="AP26" s="153">
        <v>5</v>
      </c>
      <c r="AQ26" s="93" t="s">
        <v>45</v>
      </c>
      <c r="AR26" s="93" t="s">
        <v>45</v>
      </c>
      <c r="AS26" s="93" t="s">
        <v>45</v>
      </c>
      <c r="AT26" s="93" t="s">
        <v>45</v>
      </c>
      <c r="AU26" s="93" t="s">
        <v>45</v>
      </c>
      <c r="AV26" s="93" t="s">
        <v>45</v>
      </c>
      <c r="AW26" s="93" t="s">
        <v>45</v>
      </c>
      <c r="AX26" s="93" t="s">
        <v>45</v>
      </c>
      <c r="AY26" s="223"/>
    </row>
    <row r="27" ht="19.5" spans="1:51">
      <c r="A27" s="89"/>
      <c r="B27" s="195"/>
      <c r="C27" s="89"/>
      <c r="D27" s="27" t="s">
        <v>94</v>
      </c>
      <c r="E27" s="89"/>
      <c r="F27" s="200" t="s">
        <v>91</v>
      </c>
      <c r="G27" s="26">
        <v>33</v>
      </c>
      <c r="H27" s="53">
        <v>2.2</v>
      </c>
      <c r="I27" s="68" t="s">
        <v>341</v>
      </c>
      <c r="J27" s="89"/>
      <c r="K27" s="95" t="s">
        <v>45</v>
      </c>
      <c r="L27" s="97" t="s">
        <v>45</v>
      </c>
      <c r="M27" s="95" t="s">
        <v>45</v>
      </c>
      <c r="N27" s="95" t="s">
        <v>45</v>
      </c>
      <c r="O27" s="119">
        <v>2</v>
      </c>
      <c r="P27" s="119">
        <v>0</v>
      </c>
      <c r="Q27" s="119">
        <v>5</v>
      </c>
      <c r="R27" s="153">
        <v>2.5</v>
      </c>
      <c r="S27" s="119">
        <v>2</v>
      </c>
      <c r="T27" s="119">
        <v>0</v>
      </c>
      <c r="U27" s="119">
        <v>3</v>
      </c>
      <c r="V27" s="153">
        <v>1.5</v>
      </c>
      <c r="W27" s="119">
        <v>1</v>
      </c>
      <c r="X27" s="119">
        <v>0</v>
      </c>
      <c r="Y27" s="119">
        <v>2</v>
      </c>
      <c r="Z27" s="153">
        <v>2</v>
      </c>
      <c r="AA27" s="119">
        <v>4</v>
      </c>
      <c r="AB27" s="119">
        <v>0</v>
      </c>
      <c r="AC27" s="119">
        <v>11</v>
      </c>
      <c r="AD27" s="153">
        <v>2.75</v>
      </c>
      <c r="AE27" s="119">
        <v>3</v>
      </c>
      <c r="AF27" s="119">
        <v>0</v>
      </c>
      <c r="AG27" s="119">
        <v>7</v>
      </c>
      <c r="AH27" s="120">
        <v>2.3333</v>
      </c>
      <c r="AI27" s="119">
        <v>1</v>
      </c>
      <c r="AJ27" s="119">
        <v>0</v>
      </c>
      <c r="AK27" s="119">
        <v>1</v>
      </c>
      <c r="AL27" s="153">
        <v>1</v>
      </c>
      <c r="AM27" s="119">
        <v>2</v>
      </c>
      <c r="AN27" s="119">
        <v>0</v>
      </c>
      <c r="AO27" s="119">
        <v>4</v>
      </c>
      <c r="AP27" s="153">
        <v>2</v>
      </c>
      <c r="AQ27" s="93" t="s">
        <v>45</v>
      </c>
      <c r="AR27" s="93" t="s">
        <v>45</v>
      </c>
      <c r="AS27" s="93" t="s">
        <v>45</v>
      </c>
      <c r="AT27" s="93" t="s">
        <v>45</v>
      </c>
      <c r="AU27" s="93" t="s">
        <v>45</v>
      </c>
      <c r="AV27" s="93" t="s">
        <v>45</v>
      </c>
      <c r="AW27" s="93" t="s">
        <v>45</v>
      </c>
      <c r="AX27" s="93" t="s">
        <v>45</v>
      </c>
      <c r="AY27" s="223"/>
    </row>
    <row r="28" ht="19.5" spans="1:51">
      <c r="A28" s="89"/>
      <c r="B28" s="195"/>
      <c r="C28" s="89"/>
      <c r="D28" s="27" t="s">
        <v>95</v>
      </c>
      <c r="E28" s="89"/>
      <c r="F28" s="200" t="s">
        <v>91</v>
      </c>
      <c r="G28" s="26">
        <v>1024</v>
      </c>
      <c r="H28" s="53">
        <v>1.0343</v>
      </c>
      <c r="I28" s="68" t="s">
        <v>341</v>
      </c>
      <c r="J28" s="89"/>
      <c r="K28" s="95" t="s">
        <v>45</v>
      </c>
      <c r="L28" s="97" t="s">
        <v>45</v>
      </c>
      <c r="M28" s="95" t="s">
        <v>45</v>
      </c>
      <c r="N28" s="95" t="s">
        <v>45</v>
      </c>
      <c r="O28" s="119">
        <v>48</v>
      </c>
      <c r="P28" s="119">
        <v>7</v>
      </c>
      <c r="Q28" s="119">
        <v>39</v>
      </c>
      <c r="R28" s="120">
        <v>0.8125</v>
      </c>
      <c r="S28" s="119">
        <v>130</v>
      </c>
      <c r="T28" s="119">
        <v>16</v>
      </c>
      <c r="U28" s="119">
        <v>85</v>
      </c>
      <c r="V28" s="120">
        <v>0.6538</v>
      </c>
      <c r="W28" s="119">
        <v>55</v>
      </c>
      <c r="X28" s="119">
        <v>0</v>
      </c>
      <c r="Y28" s="119">
        <v>100</v>
      </c>
      <c r="Z28" s="120">
        <v>1.8182</v>
      </c>
      <c r="AA28" s="119">
        <v>230</v>
      </c>
      <c r="AB28" s="119">
        <v>11</v>
      </c>
      <c r="AC28" s="119">
        <v>242</v>
      </c>
      <c r="AD28" s="120">
        <v>1.0522</v>
      </c>
      <c r="AE28" s="119">
        <v>152</v>
      </c>
      <c r="AF28" s="119">
        <v>17</v>
      </c>
      <c r="AG28" s="119">
        <v>142</v>
      </c>
      <c r="AH28" s="120">
        <v>0.9342</v>
      </c>
      <c r="AI28" s="119">
        <v>75</v>
      </c>
      <c r="AJ28" s="119">
        <v>20</v>
      </c>
      <c r="AK28" s="119">
        <v>107</v>
      </c>
      <c r="AL28" s="120">
        <v>1.4267</v>
      </c>
      <c r="AM28" s="119">
        <v>300</v>
      </c>
      <c r="AN28" s="119">
        <v>0</v>
      </c>
      <c r="AO28" s="119">
        <v>309</v>
      </c>
      <c r="AP28" s="153">
        <v>1.03</v>
      </c>
      <c r="AQ28" s="93" t="s">
        <v>45</v>
      </c>
      <c r="AR28" s="93" t="s">
        <v>45</v>
      </c>
      <c r="AS28" s="93" t="s">
        <v>45</v>
      </c>
      <c r="AT28" s="93" t="s">
        <v>45</v>
      </c>
      <c r="AU28" s="93" t="s">
        <v>45</v>
      </c>
      <c r="AV28" s="93" t="s">
        <v>45</v>
      </c>
      <c r="AW28" s="93" t="s">
        <v>45</v>
      </c>
      <c r="AX28" s="93" t="s">
        <v>45</v>
      </c>
      <c r="AY28" s="223"/>
    </row>
    <row r="29" ht="19.5" spans="1:51">
      <c r="A29" s="89"/>
      <c r="B29" s="195"/>
      <c r="C29" s="89"/>
      <c r="D29" s="27" t="s">
        <v>96</v>
      </c>
      <c r="E29" s="89"/>
      <c r="F29" s="200" t="s">
        <v>91</v>
      </c>
      <c r="G29" s="26">
        <v>2453</v>
      </c>
      <c r="H29" s="53">
        <v>1.1278</v>
      </c>
      <c r="I29" s="68" t="s">
        <v>341</v>
      </c>
      <c r="J29" s="89"/>
      <c r="K29" s="95" t="s">
        <v>45</v>
      </c>
      <c r="L29" s="97" t="s">
        <v>45</v>
      </c>
      <c r="M29" s="95" t="s">
        <v>45</v>
      </c>
      <c r="N29" s="95" t="s">
        <v>45</v>
      </c>
      <c r="O29" s="119">
        <v>290</v>
      </c>
      <c r="P29" s="119">
        <v>1</v>
      </c>
      <c r="Q29" s="119">
        <v>302</v>
      </c>
      <c r="R29" s="120">
        <v>1.0414</v>
      </c>
      <c r="S29" s="119">
        <v>237</v>
      </c>
      <c r="T29" s="119">
        <v>0</v>
      </c>
      <c r="U29" s="119">
        <v>239</v>
      </c>
      <c r="V29" s="120">
        <v>1.0084</v>
      </c>
      <c r="W29" s="119">
        <v>148</v>
      </c>
      <c r="X29" s="119">
        <v>3</v>
      </c>
      <c r="Y29" s="119">
        <v>151</v>
      </c>
      <c r="Z29" s="120">
        <v>1.0203</v>
      </c>
      <c r="AA29" s="119">
        <v>613</v>
      </c>
      <c r="AB29" s="119">
        <v>0</v>
      </c>
      <c r="AC29" s="119">
        <v>831</v>
      </c>
      <c r="AD29" s="120">
        <v>1.3556</v>
      </c>
      <c r="AE29" s="119">
        <v>412</v>
      </c>
      <c r="AF29" s="119">
        <v>0</v>
      </c>
      <c r="AG29" s="119">
        <v>437</v>
      </c>
      <c r="AH29" s="120">
        <v>1.0607</v>
      </c>
      <c r="AI29" s="119">
        <v>184</v>
      </c>
      <c r="AJ29" s="119">
        <v>0</v>
      </c>
      <c r="AK29" s="119">
        <v>184</v>
      </c>
      <c r="AL29" s="153">
        <v>1</v>
      </c>
      <c r="AM29" s="119">
        <v>291</v>
      </c>
      <c r="AN29" s="119">
        <v>0</v>
      </c>
      <c r="AO29" s="119">
        <v>309</v>
      </c>
      <c r="AP29" s="120">
        <v>1.0619</v>
      </c>
      <c r="AQ29" s="93" t="s">
        <v>45</v>
      </c>
      <c r="AR29" s="93" t="s">
        <v>45</v>
      </c>
      <c r="AS29" s="93" t="s">
        <v>45</v>
      </c>
      <c r="AT29" s="93" t="s">
        <v>45</v>
      </c>
      <c r="AU29" s="93" t="s">
        <v>45</v>
      </c>
      <c r="AV29" s="93" t="s">
        <v>45</v>
      </c>
      <c r="AW29" s="93" t="s">
        <v>45</v>
      </c>
      <c r="AX29" s="93" t="s">
        <v>45</v>
      </c>
      <c r="AY29" s="223"/>
    </row>
    <row r="30" ht="19.5" spans="1:51">
      <c r="A30" s="89"/>
      <c r="B30" s="242">
        <v>11</v>
      </c>
      <c r="C30" s="276" t="s">
        <v>97</v>
      </c>
      <c r="D30" s="27" t="s">
        <v>98</v>
      </c>
      <c r="E30" s="89"/>
      <c r="F30" s="26" t="s">
        <v>91</v>
      </c>
      <c r="G30" s="26">
        <v>325</v>
      </c>
      <c r="H30" s="53">
        <v>1</v>
      </c>
      <c r="I30" s="68" t="s">
        <v>341</v>
      </c>
      <c r="J30" s="208" t="s">
        <v>349</v>
      </c>
      <c r="K30" s="95" t="s">
        <v>45</v>
      </c>
      <c r="L30" s="97" t="s">
        <v>45</v>
      </c>
      <c r="M30" s="95" t="s">
        <v>45</v>
      </c>
      <c r="N30" s="95" t="s">
        <v>45</v>
      </c>
      <c r="O30" s="119">
        <v>30</v>
      </c>
      <c r="P30" s="119">
        <v>0</v>
      </c>
      <c r="Q30" s="119">
        <v>30</v>
      </c>
      <c r="R30" s="153">
        <v>1</v>
      </c>
      <c r="S30" s="119">
        <v>40</v>
      </c>
      <c r="T30" s="119">
        <v>0</v>
      </c>
      <c r="U30" s="119">
        <v>40</v>
      </c>
      <c r="V30" s="153">
        <v>1</v>
      </c>
      <c r="W30" s="119">
        <v>25</v>
      </c>
      <c r="X30" s="119">
        <v>0</v>
      </c>
      <c r="Y30" s="119">
        <v>25</v>
      </c>
      <c r="Z30" s="153">
        <v>1</v>
      </c>
      <c r="AA30" s="119">
        <v>100</v>
      </c>
      <c r="AB30" s="119">
        <v>0</v>
      </c>
      <c r="AC30" s="119">
        <v>100</v>
      </c>
      <c r="AD30" s="153">
        <v>1</v>
      </c>
      <c r="AE30" s="119">
        <v>60</v>
      </c>
      <c r="AF30" s="119">
        <v>0</v>
      </c>
      <c r="AG30" s="119">
        <v>60</v>
      </c>
      <c r="AH30" s="153">
        <v>1</v>
      </c>
      <c r="AI30" s="119">
        <v>30</v>
      </c>
      <c r="AJ30" s="95" t="s">
        <v>45</v>
      </c>
      <c r="AK30" s="119">
        <v>30</v>
      </c>
      <c r="AL30" s="153">
        <v>1</v>
      </c>
      <c r="AM30" s="119">
        <v>40</v>
      </c>
      <c r="AN30" s="95" t="s">
        <v>45</v>
      </c>
      <c r="AO30" s="119">
        <v>40</v>
      </c>
      <c r="AP30" s="153">
        <v>1</v>
      </c>
      <c r="AQ30" s="93" t="s">
        <v>45</v>
      </c>
      <c r="AR30" s="93" t="s">
        <v>45</v>
      </c>
      <c r="AS30" s="93" t="s">
        <v>45</v>
      </c>
      <c r="AT30" s="93" t="s">
        <v>45</v>
      </c>
      <c r="AU30" s="93" t="s">
        <v>45</v>
      </c>
      <c r="AV30" s="93" t="s">
        <v>45</v>
      </c>
      <c r="AW30" s="93" t="s">
        <v>45</v>
      </c>
      <c r="AX30" s="93" t="s">
        <v>45</v>
      </c>
      <c r="AY30" s="223"/>
    </row>
    <row r="31" ht="19.5" spans="1:51">
      <c r="A31" s="89"/>
      <c r="B31" s="195"/>
      <c r="C31" s="89"/>
      <c r="D31" s="27" t="s">
        <v>100</v>
      </c>
      <c r="E31" s="89"/>
      <c r="F31" s="26" t="s">
        <v>91</v>
      </c>
      <c r="G31" s="26">
        <v>331</v>
      </c>
      <c r="H31" s="53">
        <f>G31/257</f>
        <v>1.28793774319066</v>
      </c>
      <c r="I31" s="68" t="s">
        <v>341</v>
      </c>
      <c r="J31" s="89"/>
      <c r="K31" s="95" t="s">
        <v>45</v>
      </c>
      <c r="L31" s="97" t="s">
        <v>45</v>
      </c>
      <c r="M31" s="95" t="s">
        <v>45</v>
      </c>
      <c r="N31" s="95" t="s">
        <v>45</v>
      </c>
      <c r="O31" s="119">
        <v>32</v>
      </c>
      <c r="P31" s="119">
        <v>0</v>
      </c>
      <c r="Q31" s="119">
        <v>34</v>
      </c>
      <c r="R31" s="120">
        <v>1.0625</v>
      </c>
      <c r="S31" s="119">
        <v>70</v>
      </c>
      <c r="T31" s="119">
        <v>5</v>
      </c>
      <c r="U31" s="119">
        <v>75</v>
      </c>
      <c r="V31" s="120">
        <v>1.0714</v>
      </c>
      <c r="W31" s="119">
        <v>13</v>
      </c>
      <c r="X31" s="119">
        <v>0</v>
      </c>
      <c r="Y31" s="119">
        <v>13</v>
      </c>
      <c r="Z31" s="153">
        <v>1</v>
      </c>
      <c r="AA31" s="119">
        <v>29</v>
      </c>
      <c r="AB31" s="119">
        <v>30</v>
      </c>
      <c r="AC31" s="119">
        <v>59</v>
      </c>
      <c r="AD31" s="120">
        <f>AC31/AA31</f>
        <v>2.03448275862069</v>
      </c>
      <c r="AE31" s="119">
        <v>40</v>
      </c>
      <c r="AF31" s="119">
        <v>0</v>
      </c>
      <c r="AG31" s="119">
        <v>60</v>
      </c>
      <c r="AH31" s="153">
        <v>1.5</v>
      </c>
      <c r="AI31" s="119">
        <v>11</v>
      </c>
      <c r="AJ31" s="95" t="s">
        <v>45</v>
      </c>
      <c r="AK31" s="119">
        <v>11</v>
      </c>
      <c r="AL31" s="153">
        <v>1</v>
      </c>
      <c r="AM31" s="119">
        <v>62</v>
      </c>
      <c r="AN31" s="119">
        <v>0</v>
      </c>
      <c r="AO31" s="119">
        <v>79</v>
      </c>
      <c r="AP31" s="120">
        <v>1.2742</v>
      </c>
      <c r="AQ31" s="93" t="s">
        <v>45</v>
      </c>
      <c r="AR31" s="93" t="s">
        <v>45</v>
      </c>
      <c r="AS31" s="93" t="s">
        <v>45</v>
      </c>
      <c r="AT31" s="93" t="s">
        <v>45</v>
      </c>
      <c r="AU31" s="93" t="s">
        <v>45</v>
      </c>
      <c r="AV31" s="93" t="s">
        <v>45</v>
      </c>
      <c r="AW31" s="93" t="s">
        <v>45</v>
      </c>
      <c r="AX31" s="93" t="s">
        <v>45</v>
      </c>
      <c r="AY31" s="223"/>
    </row>
    <row r="32" ht="28.5" spans="1:51">
      <c r="A32" s="89"/>
      <c r="B32" s="242">
        <v>12</v>
      </c>
      <c r="C32" s="276" t="s">
        <v>101</v>
      </c>
      <c r="D32" s="27" t="s">
        <v>102</v>
      </c>
      <c r="E32" s="89"/>
      <c r="F32" s="26" t="s">
        <v>91</v>
      </c>
      <c r="G32" s="26">
        <v>164</v>
      </c>
      <c r="H32" s="53">
        <v>1.025</v>
      </c>
      <c r="I32" s="289" t="s">
        <v>341</v>
      </c>
      <c r="J32" s="247" t="s">
        <v>350</v>
      </c>
      <c r="K32" s="95" t="s">
        <v>45</v>
      </c>
      <c r="L32" s="97" t="s">
        <v>45</v>
      </c>
      <c r="M32" s="95" t="s">
        <v>45</v>
      </c>
      <c r="N32" s="95" t="s">
        <v>45</v>
      </c>
      <c r="O32" s="119">
        <v>30</v>
      </c>
      <c r="P32" s="119">
        <v>0</v>
      </c>
      <c r="Q32" s="119">
        <v>30</v>
      </c>
      <c r="R32" s="153">
        <v>1</v>
      </c>
      <c r="S32" s="119">
        <v>10</v>
      </c>
      <c r="T32" s="119">
        <v>2</v>
      </c>
      <c r="U32" s="119">
        <v>11</v>
      </c>
      <c r="V32" s="153">
        <v>1.1</v>
      </c>
      <c r="W32" s="119">
        <v>22</v>
      </c>
      <c r="X32" s="119">
        <v>1</v>
      </c>
      <c r="Y32" s="119">
        <v>27</v>
      </c>
      <c r="Z32" s="120">
        <v>1.2273</v>
      </c>
      <c r="AA32" s="119">
        <v>40</v>
      </c>
      <c r="AB32" s="119">
        <v>5</v>
      </c>
      <c r="AC32" s="119">
        <v>40</v>
      </c>
      <c r="AD32" s="153">
        <v>1</v>
      </c>
      <c r="AE32" s="119">
        <v>16</v>
      </c>
      <c r="AF32" s="119">
        <v>1</v>
      </c>
      <c r="AG32" s="119">
        <v>16</v>
      </c>
      <c r="AH32" s="153">
        <v>1</v>
      </c>
      <c r="AI32" s="119">
        <v>15</v>
      </c>
      <c r="AJ32" s="119">
        <v>1</v>
      </c>
      <c r="AK32" s="119">
        <v>13</v>
      </c>
      <c r="AL32" s="120">
        <v>0.8667</v>
      </c>
      <c r="AM32" s="119">
        <v>27</v>
      </c>
      <c r="AN32" s="119">
        <v>1</v>
      </c>
      <c r="AO32" s="119">
        <v>27</v>
      </c>
      <c r="AP32" s="153">
        <v>1</v>
      </c>
      <c r="AQ32" s="93" t="s">
        <v>45</v>
      </c>
      <c r="AR32" s="93" t="s">
        <v>45</v>
      </c>
      <c r="AS32" s="93" t="s">
        <v>45</v>
      </c>
      <c r="AT32" s="93" t="s">
        <v>45</v>
      </c>
      <c r="AU32" s="93" t="s">
        <v>45</v>
      </c>
      <c r="AV32" s="93" t="s">
        <v>45</v>
      </c>
      <c r="AW32" s="93" t="s">
        <v>45</v>
      </c>
      <c r="AX32" s="93" t="s">
        <v>45</v>
      </c>
      <c r="AY32" s="223"/>
    </row>
    <row r="33" ht="40.5" spans="1:51">
      <c r="A33" s="89"/>
      <c r="B33" s="242">
        <v>13</v>
      </c>
      <c r="C33" s="27" t="s">
        <v>104</v>
      </c>
      <c r="D33" s="27" t="s">
        <v>105</v>
      </c>
      <c r="E33" s="89"/>
      <c r="F33" s="26" t="s">
        <v>25</v>
      </c>
      <c r="G33" s="26">
        <v>615</v>
      </c>
      <c r="H33" s="265">
        <v>0.6849</v>
      </c>
      <c r="I33" s="93" t="s">
        <v>341</v>
      </c>
      <c r="J33" s="115"/>
      <c r="K33" s="97" t="s">
        <v>45</v>
      </c>
      <c r="L33" s="97" t="s">
        <v>45</v>
      </c>
      <c r="M33" s="95" t="s">
        <v>45</v>
      </c>
      <c r="N33" s="95" t="s">
        <v>45</v>
      </c>
      <c r="O33" s="136">
        <v>109</v>
      </c>
      <c r="P33" s="26">
        <v>20</v>
      </c>
      <c r="Q33" s="119">
        <v>20</v>
      </c>
      <c r="R33" s="217">
        <v>0.1835</v>
      </c>
      <c r="S33" s="136">
        <v>150</v>
      </c>
      <c r="T33" s="26">
        <v>86</v>
      </c>
      <c r="U33" s="119">
        <v>86</v>
      </c>
      <c r="V33" s="217">
        <v>0.5733</v>
      </c>
      <c r="W33" s="136">
        <v>80</v>
      </c>
      <c r="X33" s="26">
        <v>0</v>
      </c>
      <c r="Y33" s="107">
        <v>80</v>
      </c>
      <c r="Z33" s="209">
        <v>1</v>
      </c>
      <c r="AA33" s="136">
        <v>260</v>
      </c>
      <c r="AB33" s="26">
        <v>0</v>
      </c>
      <c r="AC33" s="107">
        <v>260</v>
      </c>
      <c r="AD33" s="209">
        <v>1</v>
      </c>
      <c r="AE33" s="136">
        <v>160</v>
      </c>
      <c r="AF33" s="26">
        <v>30</v>
      </c>
      <c r="AG33" s="119">
        <v>30</v>
      </c>
      <c r="AH33" s="217">
        <v>0.1875</v>
      </c>
      <c r="AI33" s="136">
        <v>39</v>
      </c>
      <c r="AJ33" s="26">
        <v>0</v>
      </c>
      <c r="AK33" s="107">
        <v>39</v>
      </c>
      <c r="AL33" s="256">
        <v>1</v>
      </c>
      <c r="AM33" s="136">
        <v>100</v>
      </c>
      <c r="AN33" s="26">
        <v>100</v>
      </c>
      <c r="AO33" s="26">
        <v>100</v>
      </c>
      <c r="AP33" s="256">
        <v>1</v>
      </c>
      <c r="AQ33" s="59" t="s">
        <v>45</v>
      </c>
      <c r="AR33" s="59" t="s">
        <v>45</v>
      </c>
      <c r="AS33" s="59" t="s">
        <v>45</v>
      </c>
      <c r="AT33" s="59" t="s">
        <v>45</v>
      </c>
      <c r="AU33" s="59" t="s">
        <v>45</v>
      </c>
      <c r="AV33" s="59" t="s">
        <v>45</v>
      </c>
      <c r="AW33" s="59" t="s">
        <v>45</v>
      </c>
      <c r="AX33" s="59" t="s">
        <v>45</v>
      </c>
      <c r="AY33" s="223" t="s">
        <v>351</v>
      </c>
    </row>
    <row r="34" ht="19.5" spans="1:51">
      <c r="A34" s="89"/>
      <c r="B34" s="195"/>
      <c r="C34" s="89"/>
      <c r="D34" s="27" t="s">
        <v>106</v>
      </c>
      <c r="E34" s="89"/>
      <c r="F34" s="279" t="s">
        <v>25</v>
      </c>
      <c r="G34" s="26">
        <v>1</v>
      </c>
      <c r="H34" s="265">
        <v>0.3333</v>
      </c>
      <c r="I34" s="93" t="s">
        <v>341</v>
      </c>
      <c r="J34" s="89"/>
      <c r="K34" s="97" t="s">
        <v>45</v>
      </c>
      <c r="L34" s="97" t="s">
        <v>45</v>
      </c>
      <c r="M34" s="95" t="s">
        <v>45</v>
      </c>
      <c r="N34" s="95" t="s">
        <v>45</v>
      </c>
      <c r="O34" s="95" t="s">
        <v>45</v>
      </c>
      <c r="P34" s="95" t="s">
        <v>45</v>
      </c>
      <c r="Q34" s="95" t="s">
        <v>45</v>
      </c>
      <c r="R34" s="95" t="s">
        <v>45</v>
      </c>
      <c r="S34" s="95" t="s">
        <v>45</v>
      </c>
      <c r="T34" s="95" t="s">
        <v>45</v>
      </c>
      <c r="U34" s="95" t="s">
        <v>45</v>
      </c>
      <c r="V34" s="95" t="s">
        <v>45</v>
      </c>
      <c r="W34" s="136">
        <v>1</v>
      </c>
      <c r="X34" s="136">
        <v>0.2</v>
      </c>
      <c r="Y34" s="136">
        <v>1</v>
      </c>
      <c r="Z34" s="209">
        <v>1</v>
      </c>
      <c r="AA34" s="136">
        <v>1</v>
      </c>
      <c r="AB34" s="26">
        <v>0.05</v>
      </c>
      <c r="AC34" s="136">
        <v>0.75</v>
      </c>
      <c r="AD34" s="209">
        <v>0.75</v>
      </c>
      <c r="AE34" s="136">
        <v>1</v>
      </c>
      <c r="AF34" s="136">
        <v>0.1</v>
      </c>
      <c r="AG34" s="136">
        <v>0.8</v>
      </c>
      <c r="AH34" s="209">
        <v>0.8</v>
      </c>
      <c r="AI34" s="95" t="s">
        <v>45</v>
      </c>
      <c r="AJ34" s="95" t="s">
        <v>45</v>
      </c>
      <c r="AK34" s="95" t="s">
        <v>45</v>
      </c>
      <c r="AL34" s="95" t="s">
        <v>45</v>
      </c>
      <c r="AM34" s="95" t="s">
        <v>45</v>
      </c>
      <c r="AN34" s="95" t="s">
        <v>45</v>
      </c>
      <c r="AO34" s="95" t="s">
        <v>45</v>
      </c>
      <c r="AP34" s="95" t="s">
        <v>45</v>
      </c>
      <c r="AQ34" s="93" t="s">
        <v>45</v>
      </c>
      <c r="AR34" s="93" t="s">
        <v>45</v>
      </c>
      <c r="AS34" s="93" t="s">
        <v>45</v>
      </c>
      <c r="AT34" s="93" t="s">
        <v>45</v>
      </c>
      <c r="AU34" s="93" t="s">
        <v>45</v>
      </c>
      <c r="AV34" s="93" t="s">
        <v>45</v>
      </c>
      <c r="AW34" s="93" t="s">
        <v>45</v>
      </c>
      <c r="AX34" s="93" t="s">
        <v>45</v>
      </c>
      <c r="AY34" s="223" t="s">
        <v>73</v>
      </c>
    </row>
    <row r="35" ht="28.5" spans="1:51">
      <c r="A35" s="89"/>
      <c r="B35" s="242">
        <v>14</v>
      </c>
      <c r="C35" s="27" t="s">
        <v>107</v>
      </c>
      <c r="D35" s="27" t="s">
        <v>108</v>
      </c>
      <c r="E35" s="89"/>
      <c r="F35" s="26" t="s">
        <v>25</v>
      </c>
      <c r="G35" s="95" t="s">
        <v>45</v>
      </c>
      <c r="H35" s="57" t="s">
        <v>60</v>
      </c>
      <c r="I35" s="164"/>
      <c r="J35" s="290"/>
      <c r="K35" s="175" t="s">
        <v>109</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110</v>
      </c>
    </row>
    <row r="36" ht="28.5" spans="1:51">
      <c r="A36" s="89"/>
      <c r="B36" s="242">
        <v>15</v>
      </c>
      <c r="C36" s="27" t="s">
        <v>111</v>
      </c>
      <c r="D36" s="27" t="s">
        <v>112</v>
      </c>
      <c r="E36" s="27" t="s">
        <v>113</v>
      </c>
      <c r="F36" s="26" t="s">
        <v>25</v>
      </c>
      <c r="G36" s="59">
        <v>86</v>
      </c>
      <c r="H36" s="57" t="s">
        <v>60</v>
      </c>
      <c r="I36" s="93" t="s">
        <v>341</v>
      </c>
      <c r="J36" s="291"/>
      <c r="K36" s="93">
        <v>86</v>
      </c>
      <c r="L36" s="94" t="s">
        <v>45</v>
      </c>
      <c r="M36" s="94" t="s">
        <v>45</v>
      </c>
      <c r="N36" s="94" t="s">
        <v>45</v>
      </c>
      <c r="O36" s="59">
        <v>86</v>
      </c>
      <c r="P36" s="59">
        <v>86</v>
      </c>
      <c r="Q36" s="94" t="s">
        <v>45</v>
      </c>
      <c r="R36" s="150" t="s">
        <v>60</v>
      </c>
      <c r="S36" s="59">
        <v>86</v>
      </c>
      <c r="T36" s="59">
        <v>86</v>
      </c>
      <c r="U36" s="94" t="s">
        <v>45</v>
      </c>
      <c r="V36" s="150" t="s">
        <v>60</v>
      </c>
      <c r="W36" s="59">
        <v>86</v>
      </c>
      <c r="X36" s="59">
        <v>86</v>
      </c>
      <c r="Y36" s="94" t="s">
        <v>45</v>
      </c>
      <c r="Z36" s="150" t="s">
        <v>60</v>
      </c>
      <c r="AA36" s="59">
        <v>86</v>
      </c>
      <c r="AB36" s="59">
        <v>86</v>
      </c>
      <c r="AC36" s="94" t="s">
        <v>45</v>
      </c>
      <c r="AD36" s="150" t="s">
        <v>60</v>
      </c>
      <c r="AE36" s="59">
        <v>86</v>
      </c>
      <c r="AF36" s="59">
        <v>86</v>
      </c>
      <c r="AG36" s="94" t="s">
        <v>45</v>
      </c>
      <c r="AH36" s="150" t="s">
        <v>60</v>
      </c>
      <c r="AI36" s="59">
        <v>86</v>
      </c>
      <c r="AJ36" s="59">
        <v>86</v>
      </c>
      <c r="AK36" s="94" t="s">
        <v>45</v>
      </c>
      <c r="AL36" s="150" t="s">
        <v>60</v>
      </c>
      <c r="AM36" s="59">
        <v>86</v>
      </c>
      <c r="AN36" s="59">
        <v>86</v>
      </c>
      <c r="AO36" s="94" t="s">
        <v>45</v>
      </c>
      <c r="AP36" s="150" t="s">
        <v>60</v>
      </c>
      <c r="AQ36" s="93" t="s">
        <v>45</v>
      </c>
      <c r="AR36" s="94" t="s">
        <v>45</v>
      </c>
      <c r="AS36" s="94" t="s">
        <v>45</v>
      </c>
      <c r="AT36" s="94" t="s">
        <v>45</v>
      </c>
      <c r="AU36" s="93" t="s">
        <v>45</v>
      </c>
      <c r="AV36" s="94" t="s">
        <v>45</v>
      </c>
      <c r="AW36" s="94" t="s">
        <v>45</v>
      </c>
      <c r="AX36" s="94" t="s">
        <v>45</v>
      </c>
      <c r="AY36" s="223"/>
    </row>
    <row r="37" ht="14.25" spans="1:51">
      <c r="A37" s="89"/>
      <c r="B37" s="195"/>
      <c r="C37" s="89"/>
      <c r="D37" s="89"/>
      <c r="E37" s="27" t="s">
        <v>114</v>
      </c>
      <c r="F37" s="26" t="s">
        <v>25</v>
      </c>
      <c r="G37" s="59">
        <v>17987</v>
      </c>
      <c r="H37" s="57" t="s">
        <v>60</v>
      </c>
      <c r="I37" s="93" t="s">
        <v>341</v>
      </c>
      <c r="J37" s="292"/>
      <c r="K37" s="94" t="s">
        <v>45</v>
      </c>
      <c r="L37" s="94" t="s">
        <v>45</v>
      </c>
      <c r="M37" s="94" t="s">
        <v>45</v>
      </c>
      <c r="N37" s="94" t="s">
        <v>45</v>
      </c>
      <c r="O37" s="59" t="s">
        <v>45</v>
      </c>
      <c r="P37" s="111">
        <v>1294</v>
      </c>
      <c r="Q37" s="94" t="s">
        <v>45</v>
      </c>
      <c r="R37" s="150" t="s">
        <v>60</v>
      </c>
      <c r="S37" s="59" t="s">
        <v>45</v>
      </c>
      <c r="T37" s="111">
        <v>2089</v>
      </c>
      <c r="U37" s="94" t="s">
        <v>45</v>
      </c>
      <c r="V37" s="150" t="s">
        <v>60</v>
      </c>
      <c r="W37" s="59" t="s">
        <v>45</v>
      </c>
      <c r="X37" s="111">
        <v>1092</v>
      </c>
      <c r="Y37" s="94" t="s">
        <v>45</v>
      </c>
      <c r="Z37" s="150" t="s">
        <v>60</v>
      </c>
      <c r="AA37" s="59" t="s">
        <v>45</v>
      </c>
      <c r="AB37" s="111">
        <v>5977</v>
      </c>
      <c r="AC37" s="94" t="s">
        <v>45</v>
      </c>
      <c r="AD37" s="150" t="s">
        <v>60</v>
      </c>
      <c r="AE37" s="59" t="s">
        <v>45</v>
      </c>
      <c r="AF37" s="111">
        <v>2866</v>
      </c>
      <c r="AG37" s="94" t="s">
        <v>45</v>
      </c>
      <c r="AH37" s="150" t="s">
        <v>60</v>
      </c>
      <c r="AI37" s="59" t="s">
        <v>45</v>
      </c>
      <c r="AJ37" s="111">
        <v>1209</v>
      </c>
      <c r="AK37" s="94" t="s">
        <v>45</v>
      </c>
      <c r="AL37" s="150" t="s">
        <v>60</v>
      </c>
      <c r="AM37" s="59" t="s">
        <v>45</v>
      </c>
      <c r="AN37" s="111">
        <v>3460</v>
      </c>
      <c r="AO37" s="94" t="s">
        <v>45</v>
      </c>
      <c r="AP37" s="150" t="s">
        <v>60</v>
      </c>
      <c r="AQ37" s="93" t="s">
        <v>45</v>
      </c>
      <c r="AR37" s="94" t="s">
        <v>45</v>
      </c>
      <c r="AS37" s="94" t="s">
        <v>45</v>
      </c>
      <c r="AT37" s="94" t="s">
        <v>45</v>
      </c>
      <c r="AU37" s="93" t="s">
        <v>45</v>
      </c>
      <c r="AV37" s="94" t="s">
        <v>45</v>
      </c>
      <c r="AW37" s="94" t="s">
        <v>45</v>
      </c>
      <c r="AX37" s="94" t="s">
        <v>45</v>
      </c>
      <c r="AY37" s="223"/>
    </row>
    <row r="38" ht="28.5" spans="1:51">
      <c r="A38" s="89"/>
      <c r="B38" s="195"/>
      <c r="C38" s="89"/>
      <c r="D38" s="89"/>
      <c r="E38" s="27" t="s">
        <v>115</v>
      </c>
      <c r="F38" s="26" t="s">
        <v>25</v>
      </c>
      <c r="G38" s="59">
        <v>86</v>
      </c>
      <c r="H38" s="57" t="s">
        <v>60</v>
      </c>
      <c r="I38" s="93" t="s">
        <v>341</v>
      </c>
      <c r="J38" s="292"/>
      <c r="K38" s="96">
        <v>86</v>
      </c>
      <c r="L38" s="94" t="s">
        <v>45</v>
      </c>
      <c r="M38" s="94" t="s">
        <v>45</v>
      </c>
      <c r="N38" s="94" t="s">
        <v>45</v>
      </c>
      <c r="O38" s="59">
        <v>86</v>
      </c>
      <c r="P38" s="59">
        <v>86</v>
      </c>
      <c r="Q38" s="94" t="s">
        <v>45</v>
      </c>
      <c r="R38" s="150" t="s">
        <v>60</v>
      </c>
      <c r="S38" s="59">
        <v>86</v>
      </c>
      <c r="T38" s="59">
        <v>86</v>
      </c>
      <c r="U38" s="94" t="s">
        <v>45</v>
      </c>
      <c r="V38" s="150" t="s">
        <v>60</v>
      </c>
      <c r="W38" s="59">
        <v>86</v>
      </c>
      <c r="X38" s="59">
        <v>86</v>
      </c>
      <c r="Y38" s="94" t="s">
        <v>45</v>
      </c>
      <c r="Z38" s="150" t="s">
        <v>60</v>
      </c>
      <c r="AA38" s="59">
        <v>86</v>
      </c>
      <c r="AB38" s="59">
        <v>86</v>
      </c>
      <c r="AC38" s="94" t="s">
        <v>45</v>
      </c>
      <c r="AD38" s="150" t="s">
        <v>60</v>
      </c>
      <c r="AE38" s="59">
        <v>86</v>
      </c>
      <c r="AF38" s="59">
        <v>86</v>
      </c>
      <c r="AG38" s="94" t="s">
        <v>45</v>
      </c>
      <c r="AH38" s="150" t="s">
        <v>60</v>
      </c>
      <c r="AI38" s="59">
        <v>86</v>
      </c>
      <c r="AJ38" s="59">
        <v>86</v>
      </c>
      <c r="AK38" s="94" t="s">
        <v>45</v>
      </c>
      <c r="AL38" s="150" t="s">
        <v>60</v>
      </c>
      <c r="AM38" s="59">
        <v>86</v>
      </c>
      <c r="AN38" s="59">
        <v>86</v>
      </c>
      <c r="AO38" s="94" t="s">
        <v>45</v>
      </c>
      <c r="AP38" s="150" t="s">
        <v>60</v>
      </c>
      <c r="AQ38" s="93" t="s">
        <v>45</v>
      </c>
      <c r="AR38" s="94" t="s">
        <v>45</v>
      </c>
      <c r="AS38" s="94" t="s">
        <v>45</v>
      </c>
      <c r="AT38" s="94" t="s">
        <v>45</v>
      </c>
      <c r="AU38" s="93" t="s">
        <v>45</v>
      </c>
      <c r="AV38" s="94" t="s">
        <v>45</v>
      </c>
      <c r="AW38" s="94" t="s">
        <v>45</v>
      </c>
      <c r="AX38" s="94" t="s">
        <v>45</v>
      </c>
      <c r="AY38" s="223"/>
    </row>
    <row r="39" ht="14.25" spans="1:51">
      <c r="A39" s="89"/>
      <c r="B39" s="195"/>
      <c r="C39" s="89"/>
      <c r="D39" s="89"/>
      <c r="E39" s="27" t="s">
        <v>116</v>
      </c>
      <c r="F39" s="26" t="s">
        <v>25</v>
      </c>
      <c r="G39" s="281">
        <v>24064</v>
      </c>
      <c r="H39" s="57" t="s">
        <v>60</v>
      </c>
      <c r="I39" s="93" t="s">
        <v>341</v>
      </c>
      <c r="J39" s="292"/>
      <c r="K39" s="212" t="s">
        <v>45</v>
      </c>
      <c r="L39" s="94" t="s">
        <v>45</v>
      </c>
      <c r="M39" s="94" t="s">
        <v>45</v>
      </c>
      <c r="N39" s="94" t="s">
        <v>45</v>
      </c>
      <c r="O39" s="59" t="s">
        <v>45</v>
      </c>
      <c r="P39" s="111">
        <v>2373</v>
      </c>
      <c r="Q39" s="94" t="s">
        <v>45</v>
      </c>
      <c r="R39" s="150" t="s">
        <v>60</v>
      </c>
      <c r="S39" s="59" t="s">
        <v>45</v>
      </c>
      <c r="T39" s="111">
        <v>3496</v>
      </c>
      <c r="U39" s="94" t="s">
        <v>45</v>
      </c>
      <c r="V39" s="150" t="s">
        <v>60</v>
      </c>
      <c r="W39" s="59" t="s">
        <v>45</v>
      </c>
      <c r="X39" s="111">
        <v>1137</v>
      </c>
      <c r="Y39" s="94" t="s">
        <v>45</v>
      </c>
      <c r="Z39" s="150" t="s">
        <v>60</v>
      </c>
      <c r="AA39" s="59" t="s">
        <v>45</v>
      </c>
      <c r="AB39" s="111">
        <v>8148</v>
      </c>
      <c r="AC39" s="94" t="s">
        <v>45</v>
      </c>
      <c r="AD39" s="150" t="s">
        <v>60</v>
      </c>
      <c r="AE39" s="59" t="s">
        <v>45</v>
      </c>
      <c r="AF39" s="111">
        <v>3242</v>
      </c>
      <c r="AG39" s="94" t="s">
        <v>45</v>
      </c>
      <c r="AH39" s="150" t="s">
        <v>60</v>
      </c>
      <c r="AI39" s="59" t="s">
        <v>45</v>
      </c>
      <c r="AJ39" s="111">
        <v>1480</v>
      </c>
      <c r="AK39" s="94" t="s">
        <v>45</v>
      </c>
      <c r="AL39" s="150" t="s">
        <v>60</v>
      </c>
      <c r="AM39" s="59" t="s">
        <v>45</v>
      </c>
      <c r="AN39" s="111">
        <v>4188</v>
      </c>
      <c r="AO39" s="94" t="s">
        <v>45</v>
      </c>
      <c r="AP39" s="150" t="s">
        <v>60</v>
      </c>
      <c r="AQ39" s="93" t="s">
        <v>45</v>
      </c>
      <c r="AR39" s="94" t="s">
        <v>45</v>
      </c>
      <c r="AS39" s="94" t="s">
        <v>45</v>
      </c>
      <c r="AT39" s="94" t="s">
        <v>45</v>
      </c>
      <c r="AU39" s="93" t="s">
        <v>45</v>
      </c>
      <c r="AV39" s="94" t="s">
        <v>45</v>
      </c>
      <c r="AW39" s="94" t="s">
        <v>45</v>
      </c>
      <c r="AX39" s="94" t="s">
        <v>45</v>
      </c>
      <c r="AY39" s="223"/>
    </row>
    <row r="40" ht="28.5" spans="1:51">
      <c r="A40" s="89"/>
      <c r="B40" s="242">
        <v>16</v>
      </c>
      <c r="C40" s="276" t="s">
        <v>117</v>
      </c>
      <c r="D40" s="27" t="s">
        <v>118</v>
      </c>
      <c r="E40" s="89"/>
      <c r="F40" s="26" t="s">
        <v>119</v>
      </c>
      <c r="G40" s="59">
        <v>1157</v>
      </c>
      <c r="H40" s="64">
        <v>0.5873</v>
      </c>
      <c r="I40" s="68" t="s">
        <v>341</v>
      </c>
      <c r="J40" s="96"/>
      <c r="K40" s="96">
        <v>144</v>
      </c>
      <c r="L40" s="93">
        <v>11</v>
      </c>
      <c r="M40" s="93">
        <v>83</v>
      </c>
      <c r="N40" s="94">
        <v>0.5764</v>
      </c>
      <c r="O40" s="93">
        <v>168</v>
      </c>
      <c r="P40" s="93">
        <v>4</v>
      </c>
      <c r="Q40" s="93">
        <v>97</v>
      </c>
      <c r="R40" s="258">
        <v>0.5774</v>
      </c>
      <c r="S40" s="93">
        <v>305</v>
      </c>
      <c r="T40" s="93">
        <v>44</v>
      </c>
      <c r="U40" s="93">
        <v>147</v>
      </c>
      <c r="V40" s="295">
        <v>0.482</v>
      </c>
      <c r="W40" s="93">
        <v>168</v>
      </c>
      <c r="X40" s="93">
        <v>18</v>
      </c>
      <c r="Y40" s="93">
        <v>83</v>
      </c>
      <c r="Z40" s="295">
        <v>0.494</v>
      </c>
      <c r="AA40" s="93">
        <v>550</v>
      </c>
      <c r="AB40" s="93">
        <v>51</v>
      </c>
      <c r="AC40" s="93">
        <v>316</v>
      </c>
      <c r="AD40" s="94">
        <v>0.5745</v>
      </c>
      <c r="AE40" s="93">
        <v>340</v>
      </c>
      <c r="AF40" s="93">
        <v>35</v>
      </c>
      <c r="AG40" s="93">
        <v>208</v>
      </c>
      <c r="AH40" s="94">
        <v>0.6118</v>
      </c>
      <c r="AI40" s="93">
        <v>110</v>
      </c>
      <c r="AJ40" s="93">
        <v>14</v>
      </c>
      <c r="AK40" s="93">
        <v>80</v>
      </c>
      <c r="AL40" s="94">
        <v>0.7273</v>
      </c>
      <c r="AM40" s="93">
        <v>185</v>
      </c>
      <c r="AN40" s="93">
        <v>14</v>
      </c>
      <c r="AO40" s="93">
        <v>143</v>
      </c>
      <c r="AP40" s="94">
        <v>0.773</v>
      </c>
      <c r="AQ40" s="93" t="s">
        <v>45</v>
      </c>
      <c r="AR40" s="93" t="s">
        <v>45</v>
      </c>
      <c r="AS40" s="93" t="s">
        <v>45</v>
      </c>
      <c r="AT40" s="93" t="s">
        <v>45</v>
      </c>
      <c r="AU40" s="93" t="s">
        <v>45</v>
      </c>
      <c r="AV40" s="93" t="s">
        <v>45</v>
      </c>
      <c r="AW40" s="93" t="s">
        <v>45</v>
      </c>
      <c r="AX40" s="93" t="s">
        <v>45</v>
      </c>
      <c r="AY40" s="223"/>
    </row>
    <row r="41" ht="28.5" spans="1:51">
      <c r="A41" s="89"/>
      <c r="B41" s="278">
        <v>17</v>
      </c>
      <c r="C41" s="27" t="s">
        <v>121</v>
      </c>
      <c r="D41" s="27" t="s">
        <v>122</v>
      </c>
      <c r="E41" s="89"/>
      <c r="F41" s="26" t="s">
        <v>123</v>
      </c>
      <c r="G41" s="59">
        <v>280</v>
      </c>
      <c r="H41" s="64">
        <v>1.47</v>
      </c>
      <c r="I41" s="68" t="s">
        <v>341</v>
      </c>
      <c r="J41" s="293"/>
      <c r="K41" s="59">
        <v>30</v>
      </c>
      <c r="L41" s="59">
        <v>22</v>
      </c>
      <c r="M41" s="59">
        <v>46</v>
      </c>
      <c r="N41" s="68">
        <v>1.53</v>
      </c>
      <c r="O41" s="59">
        <v>30</v>
      </c>
      <c r="P41" s="59">
        <v>9</v>
      </c>
      <c r="Q41" s="59">
        <v>33</v>
      </c>
      <c r="R41" s="68">
        <v>1.1</v>
      </c>
      <c r="S41" s="59">
        <v>20</v>
      </c>
      <c r="T41" s="59">
        <v>25</v>
      </c>
      <c r="U41" s="119">
        <v>46</v>
      </c>
      <c r="V41" s="153">
        <v>2.3</v>
      </c>
      <c r="W41" s="59">
        <v>10</v>
      </c>
      <c r="X41" s="59">
        <v>1</v>
      </c>
      <c r="Y41" s="119">
        <v>11</v>
      </c>
      <c r="Z41" s="153">
        <v>1.1</v>
      </c>
      <c r="AA41" s="59">
        <v>50</v>
      </c>
      <c r="AB41" s="59">
        <v>22</v>
      </c>
      <c r="AC41" s="119">
        <v>55</v>
      </c>
      <c r="AD41" s="153">
        <v>1.1</v>
      </c>
      <c r="AE41" s="59">
        <v>20</v>
      </c>
      <c r="AF41" s="59">
        <v>0</v>
      </c>
      <c r="AG41" s="119">
        <v>53</v>
      </c>
      <c r="AH41" s="153">
        <v>2.65</v>
      </c>
      <c r="AI41" s="59">
        <v>10</v>
      </c>
      <c r="AJ41" s="59">
        <v>2</v>
      </c>
      <c r="AK41" s="119">
        <v>11</v>
      </c>
      <c r="AL41" s="153">
        <v>1.1</v>
      </c>
      <c r="AM41" s="59">
        <v>20</v>
      </c>
      <c r="AN41" s="59">
        <v>0</v>
      </c>
      <c r="AO41" s="119">
        <v>25</v>
      </c>
      <c r="AP41" s="153">
        <v>1.25</v>
      </c>
      <c r="AQ41" s="93" t="s">
        <v>45</v>
      </c>
      <c r="AR41" s="93" t="s">
        <v>45</v>
      </c>
      <c r="AS41" s="93" t="s">
        <v>45</v>
      </c>
      <c r="AT41" s="93" t="s">
        <v>45</v>
      </c>
      <c r="AU41" s="93" t="s">
        <v>45</v>
      </c>
      <c r="AV41" s="93" t="s">
        <v>45</v>
      </c>
      <c r="AW41" s="93" t="s">
        <v>45</v>
      </c>
      <c r="AX41" s="93" t="s">
        <v>45</v>
      </c>
      <c r="AY41" s="223"/>
    </row>
    <row r="42" ht="42.75" spans="1:51">
      <c r="A42" s="89"/>
      <c r="B42" s="242">
        <v>18</v>
      </c>
      <c r="C42" s="27" t="s">
        <v>125</v>
      </c>
      <c r="D42" s="27" t="s">
        <v>126</v>
      </c>
      <c r="E42" s="89"/>
      <c r="F42" s="26" t="s">
        <v>25</v>
      </c>
      <c r="G42" s="26">
        <v>729</v>
      </c>
      <c r="H42" s="53">
        <v>0.9681</v>
      </c>
      <c r="I42" s="68" t="s">
        <v>341</v>
      </c>
      <c r="J42" s="294"/>
      <c r="K42" s="93" t="s">
        <v>45</v>
      </c>
      <c r="L42" s="93" t="s">
        <v>45</v>
      </c>
      <c r="M42" s="93" t="s">
        <v>45</v>
      </c>
      <c r="N42" s="93" t="s">
        <v>45</v>
      </c>
      <c r="O42" s="136">
        <v>73</v>
      </c>
      <c r="P42" s="136">
        <v>25</v>
      </c>
      <c r="Q42" s="136">
        <v>69</v>
      </c>
      <c r="R42" s="137">
        <v>0.9452</v>
      </c>
      <c r="S42" s="136">
        <v>84</v>
      </c>
      <c r="T42" s="136">
        <v>0</v>
      </c>
      <c r="U42" s="136">
        <v>84</v>
      </c>
      <c r="V42" s="151">
        <v>1</v>
      </c>
      <c r="W42" s="136">
        <v>52</v>
      </c>
      <c r="X42" s="136">
        <v>10</v>
      </c>
      <c r="Y42" s="136">
        <v>52</v>
      </c>
      <c r="Z42" s="151">
        <v>1</v>
      </c>
      <c r="AA42" s="136">
        <v>192</v>
      </c>
      <c r="AB42" s="136">
        <v>43</v>
      </c>
      <c r="AC42" s="136">
        <v>172</v>
      </c>
      <c r="AD42" s="137">
        <v>0.8958</v>
      </c>
      <c r="AE42" s="136">
        <v>164</v>
      </c>
      <c r="AF42" s="136">
        <v>10</v>
      </c>
      <c r="AG42" s="136">
        <v>164</v>
      </c>
      <c r="AH42" s="137">
        <v>1</v>
      </c>
      <c r="AI42" s="136">
        <v>70</v>
      </c>
      <c r="AJ42" s="136">
        <v>10</v>
      </c>
      <c r="AK42" s="136">
        <v>70</v>
      </c>
      <c r="AL42" s="151">
        <v>1</v>
      </c>
      <c r="AM42" s="136">
        <v>118</v>
      </c>
      <c r="AN42" s="136">
        <v>54</v>
      </c>
      <c r="AO42" s="136">
        <v>118</v>
      </c>
      <c r="AP42" s="151">
        <v>1</v>
      </c>
      <c r="AQ42" s="59" t="s">
        <v>45</v>
      </c>
      <c r="AR42" s="59" t="s">
        <v>45</v>
      </c>
      <c r="AS42" s="59" t="s">
        <v>45</v>
      </c>
      <c r="AT42" s="59" t="s">
        <v>45</v>
      </c>
      <c r="AU42" s="59" t="s">
        <v>45</v>
      </c>
      <c r="AV42" s="59" t="s">
        <v>45</v>
      </c>
      <c r="AW42" s="59" t="s">
        <v>45</v>
      </c>
      <c r="AX42" s="59" t="s">
        <v>45</v>
      </c>
      <c r="AY42" s="223"/>
    </row>
    <row r="43" ht="71.25" spans="1:51">
      <c r="A43" s="89"/>
      <c r="B43" s="197">
        <v>19</v>
      </c>
      <c r="C43" s="276" t="s">
        <v>128</v>
      </c>
      <c r="D43" s="26" t="s">
        <v>129</v>
      </c>
      <c r="E43" s="27" t="s">
        <v>130</v>
      </c>
      <c r="F43" s="26" t="s">
        <v>79</v>
      </c>
      <c r="G43" s="27" t="s">
        <v>352</v>
      </c>
      <c r="H43" s="26" t="s">
        <v>60</v>
      </c>
      <c r="I43" s="70" t="s">
        <v>341</v>
      </c>
      <c r="J43" s="101" t="s">
        <v>26</v>
      </c>
      <c r="K43" s="59" t="s">
        <v>353</v>
      </c>
      <c r="L43" s="59" t="s">
        <v>45</v>
      </c>
      <c r="M43" s="59" t="s">
        <v>45</v>
      </c>
      <c r="N43" s="59" t="s">
        <v>45</v>
      </c>
      <c r="O43" s="59" t="s">
        <v>353</v>
      </c>
      <c r="P43" s="150" t="s">
        <v>354</v>
      </c>
      <c r="Q43" s="150" t="s">
        <v>355</v>
      </c>
      <c r="R43" s="150" t="s">
        <v>356</v>
      </c>
      <c r="S43" s="59" t="s">
        <v>353</v>
      </c>
      <c r="T43" s="150" t="s">
        <v>357</v>
      </c>
      <c r="U43" s="150" t="s">
        <v>358</v>
      </c>
      <c r="V43" s="150" t="s">
        <v>359</v>
      </c>
      <c r="W43" s="59" t="s">
        <v>353</v>
      </c>
      <c r="X43" s="59" t="s">
        <v>360</v>
      </c>
      <c r="Y43" s="150" t="s">
        <v>361</v>
      </c>
      <c r="Z43" s="150" t="s">
        <v>143</v>
      </c>
      <c r="AA43" s="59" t="s">
        <v>353</v>
      </c>
      <c r="AB43" s="150" t="s">
        <v>362</v>
      </c>
      <c r="AC43" s="150" t="s">
        <v>363</v>
      </c>
      <c r="AD43" s="258" t="s">
        <v>364</v>
      </c>
      <c r="AE43" s="59" t="s">
        <v>353</v>
      </c>
      <c r="AF43" s="59" t="s">
        <v>365</v>
      </c>
      <c r="AG43" s="59" t="s">
        <v>366</v>
      </c>
      <c r="AH43" s="258" t="s">
        <v>364</v>
      </c>
      <c r="AI43" s="59" t="s">
        <v>353</v>
      </c>
      <c r="AJ43" s="150" t="s">
        <v>367</v>
      </c>
      <c r="AK43" s="150" t="s">
        <v>368</v>
      </c>
      <c r="AL43" s="258" t="s">
        <v>369</v>
      </c>
      <c r="AM43" s="59" t="s">
        <v>353</v>
      </c>
      <c r="AN43" s="150" t="s">
        <v>370</v>
      </c>
      <c r="AO43" s="150" t="s">
        <v>371</v>
      </c>
      <c r="AP43" s="258" t="s">
        <v>372</v>
      </c>
      <c r="AQ43" s="59" t="s">
        <v>45</v>
      </c>
      <c r="AR43" s="59" t="s">
        <v>45</v>
      </c>
      <c r="AS43" s="59" t="s">
        <v>45</v>
      </c>
      <c r="AT43" s="59" t="s">
        <v>45</v>
      </c>
      <c r="AU43" s="59" t="s">
        <v>45</v>
      </c>
      <c r="AV43" s="59" t="s">
        <v>45</v>
      </c>
      <c r="AW43" s="59" t="s">
        <v>45</v>
      </c>
      <c r="AX43" s="59" t="s">
        <v>45</v>
      </c>
      <c r="AY43" s="223"/>
    </row>
    <row r="44" ht="71.25" spans="1:51">
      <c r="A44" s="89"/>
      <c r="B44" s="195"/>
      <c r="C44" s="89"/>
      <c r="D44" s="89"/>
      <c r="E44" s="27" t="s">
        <v>154</v>
      </c>
      <c r="F44" s="26" t="s">
        <v>79</v>
      </c>
      <c r="G44" s="26" t="s">
        <v>373</v>
      </c>
      <c r="H44" s="26" t="s">
        <v>60</v>
      </c>
      <c r="I44" s="70" t="s">
        <v>341</v>
      </c>
      <c r="J44" s="195"/>
      <c r="K44" s="93" t="s">
        <v>45</v>
      </c>
      <c r="L44" s="59" t="s">
        <v>45</v>
      </c>
      <c r="M44" s="59" t="s">
        <v>45</v>
      </c>
      <c r="N44" s="59" t="s">
        <v>45</v>
      </c>
      <c r="O44" s="93" t="s">
        <v>45</v>
      </c>
      <c r="P44" s="150" t="s">
        <v>354</v>
      </c>
      <c r="Q44" s="150" t="s">
        <v>355</v>
      </c>
      <c r="R44" s="150" t="s">
        <v>143</v>
      </c>
      <c r="S44" s="93" t="s">
        <v>45</v>
      </c>
      <c r="T44" s="150" t="s">
        <v>357</v>
      </c>
      <c r="U44" s="59" t="s">
        <v>374</v>
      </c>
      <c r="V44" s="150" t="s">
        <v>359</v>
      </c>
      <c r="W44" s="93" t="s">
        <v>45</v>
      </c>
      <c r="X44" s="59" t="s">
        <v>360</v>
      </c>
      <c r="Y44" s="150" t="s">
        <v>361</v>
      </c>
      <c r="Z44" s="59" t="s">
        <v>143</v>
      </c>
      <c r="AA44" s="93" t="s">
        <v>45</v>
      </c>
      <c r="AB44" s="150" t="s">
        <v>362</v>
      </c>
      <c r="AC44" s="150" t="s">
        <v>363</v>
      </c>
      <c r="AD44" s="258" t="s">
        <v>364</v>
      </c>
      <c r="AE44" s="93" t="s">
        <v>45</v>
      </c>
      <c r="AF44" s="59" t="s">
        <v>365</v>
      </c>
      <c r="AG44" s="59" t="s">
        <v>366</v>
      </c>
      <c r="AH44" s="258" t="s">
        <v>364</v>
      </c>
      <c r="AI44" s="93" t="s">
        <v>45</v>
      </c>
      <c r="AJ44" s="150" t="s">
        <v>367</v>
      </c>
      <c r="AK44" s="150" t="s">
        <v>375</v>
      </c>
      <c r="AL44" s="258" t="s">
        <v>369</v>
      </c>
      <c r="AM44" s="93" t="s">
        <v>45</v>
      </c>
      <c r="AN44" s="150" t="s">
        <v>370</v>
      </c>
      <c r="AO44" s="150" t="s">
        <v>371</v>
      </c>
      <c r="AP44" s="258" t="s">
        <v>372</v>
      </c>
      <c r="AQ44" s="93" t="s">
        <v>45</v>
      </c>
      <c r="AR44" s="93" t="s">
        <v>45</v>
      </c>
      <c r="AS44" s="93" t="s">
        <v>45</v>
      </c>
      <c r="AT44" s="93" t="s">
        <v>45</v>
      </c>
      <c r="AU44" s="93" t="s">
        <v>45</v>
      </c>
      <c r="AV44" s="93" t="s">
        <v>45</v>
      </c>
      <c r="AW44" s="93" t="s">
        <v>45</v>
      </c>
      <c r="AX44" s="93" t="s">
        <v>45</v>
      </c>
      <c r="AY44" s="223"/>
    </row>
    <row r="45" ht="19.5" spans="1:51">
      <c r="A45" s="89"/>
      <c r="B45" s="195"/>
      <c r="C45" s="89"/>
      <c r="D45" s="26" t="s">
        <v>157</v>
      </c>
      <c r="E45" s="27" t="s">
        <v>158</v>
      </c>
      <c r="F45" s="26" t="s">
        <v>79</v>
      </c>
      <c r="G45" s="243">
        <v>0.9</v>
      </c>
      <c r="H45" s="151">
        <v>1</v>
      </c>
      <c r="I45" s="70" t="s">
        <v>341</v>
      </c>
      <c r="J45" s="195"/>
      <c r="K45" s="93" t="s">
        <v>45</v>
      </c>
      <c r="L45" s="59" t="s">
        <v>45</v>
      </c>
      <c r="M45" s="59" t="s">
        <v>45</v>
      </c>
      <c r="N45" s="59" t="s">
        <v>45</v>
      </c>
      <c r="O45" s="93" t="s">
        <v>45</v>
      </c>
      <c r="P45" s="70">
        <v>0.9</v>
      </c>
      <c r="Q45" s="70">
        <v>0.9</v>
      </c>
      <c r="R45" s="70">
        <v>1</v>
      </c>
      <c r="S45" s="93" t="s">
        <v>45</v>
      </c>
      <c r="T45" s="70">
        <v>0.9</v>
      </c>
      <c r="U45" s="70">
        <v>0.9</v>
      </c>
      <c r="V45" s="70">
        <v>1</v>
      </c>
      <c r="W45" s="93" t="s">
        <v>45</v>
      </c>
      <c r="X45" s="70">
        <v>0.9</v>
      </c>
      <c r="Y45" s="70">
        <v>0.9</v>
      </c>
      <c r="Z45" s="70">
        <v>1</v>
      </c>
      <c r="AA45" s="93" t="s">
        <v>45</v>
      </c>
      <c r="AB45" s="70">
        <v>0.9</v>
      </c>
      <c r="AC45" s="70">
        <v>0.9</v>
      </c>
      <c r="AD45" s="70">
        <v>1</v>
      </c>
      <c r="AE45" s="93" t="s">
        <v>45</v>
      </c>
      <c r="AF45" s="70">
        <v>0.9</v>
      </c>
      <c r="AG45" s="70">
        <v>0.9</v>
      </c>
      <c r="AH45" s="70">
        <v>1</v>
      </c>
      <c r="AI45" s="93" t="s">
        <v>45</v>
      </c>
      <c r="AJ45" s="70">
        <v>0.9</v>
      </c>
      <c r="AK45" s="70">
        <v>0.9</v>
      </c>
      <c r="AL45" s="70">
        <v>1</v>
      </c>
      <c r="AM45" s="93" t="s">
        <v>45</v>
      </c>
      <c r="AN45" s="70">
        <v>0.9</v>
      </c>
      <c r="AO45" s="70">
        <v>0.9</v>
      </c>
      <c r="AP45" s="70">
        <v>1</v>
      </c>
      <c r="AQ45" s="93" t="s">
        <v>45</v>
      </c>
      <c r="AR45" s="93" t="s">
        <v>45</v>
      </c>
      <c r="AS45" s="93" t="s">
        <v>45</v>
      </c>
      <c r="AT45" s="93" t="s">
        <v>45</v>
      </c>
      <c r="AU45" s="93" t="s">
        <v>45</v>
      </c>
      <c r="AV45" s="93" t="s">
        <v>45</v>
      </c>
      <c r="AW45" s="93" t="s">
        <v>45</v>
      </c>
      <c r="AX45" s="93" t="s">
        <v>45</v>
      </c>
      <c r="AY45" s="223"/>
    </row>
    <row r="46" ht="28.5" spans="1:51">
      <c r="A46" s="89"/>
      <c r="B46" s="195"/>
      <c r="C46" s="89"/>
      <c r="D46" s="89"/>
      <c r="E46" s="27" t="s">
        <v>154</v>
      </c>
      <c r="F46" s="26" t="s">
        <v>79</v>
      </c>
      <c r="G46" s="26">
        <v>9347</v>
      </c>
      <c r="H46" s="151">
        <v>1</v>
      </c>
      <c r="I46" s="70" t="s">
        <v>341</v>
      </c>
      <c r="J46" s="195"/>
      <c r="K46" s="93" t="s">
        <v>45</v>
      </c>
      <c r="L46" s="59" t="s">
        <v>45</v>
      </c>
      <c r="M46" s="59" t="s">
        <v>45</v>
      </c>
      <c r="N46" s="59" t="s">
        <v>45</v>
      </c>
      <c r="O46" s="93" t="s">
        <v>45</v>
      </c>
      <c r="P46" s="59" t="s">
        <v>376</v>
      </c>
      <c r="Q46" s="59">
        <v>199</v>
      </c>
      <c r="R46" s="70">
        <v>1</v>
      </c>
      <c r="S46" s="93" t="s">
        <v>45</v>
      </c>
      <c r="T46" s="59" t="s">
        <v>377</v>
      </c>
      <c r="U46" s="59">
        <v>1351</v>
      </c>
      <c r="V46" s="70">
        <v>1</v>
      </c>
      <c r="W46" s="93" t="s">
        <v>45</v>
      </c>
      <c r="X46" s="59" t="s">
        <v>378</v>
      </c>
      <c r="Y46" s="59">
        <v>328</v>
      </c>
      <c r="Z46" s="70">
        <v>1</v>
      </c>
      <c r="AA46" s="93" t="s">
        <v>45</v>
      </c>
      <c r="AB46" s="59" t="s">
        <v>379</v>
      </c>
      <c r="AC46" s="59">
        <v>3934</v>
      </c>
      <c r="AD46" s="70">
        <v>1</v>
      </c>
      <c r="AE46" s="93" t="s">
        <v>45</v>
      </c>
      <c r="AF46" s="59" t="s">
        <v>380</v>
      </c>
      <c r="AG46" s="59">
        <v>1949</v>
      </c>
      <c r="AH46" s="70">
        <v>1</v>
      </c>
      <c r="AI46" s="93" t="s">
        <v>45</v>
      </c>
      <c r="AJ46" s="59">
        <v>0</v>
      </c>
      <c r="AK46" s="59">
        <v>657</v>
      </c>
      <c r="AL46" s="70">
        <v>1</v>
      </c>
      <c r="AM46" s="93" t="s">
        <v>45</v>
      </c>
      <c r="AN46" s="150" t="s">
        <v>381</v>
      </c>
      <c r="AO46" s="59">
        <v>929</v>
      </c>
      <c r="AP46" s="70">
        <v>1</v>
      </c>
      <c r="AQ46" s="93" t="s">
        <v>45</v>
      </c>
      <c r="AR46" s="93" t="s">
        <v>45</v>
      </c>
      <c r="AS46" s="93" t="s">
        <v>45</v>
      </c>
      <c r="AT46" s="93" t="s">
        <v>45</v>
      </c>
      <c r="AU46" s="93" t="s">
        <v>45</v>
      </c>
      <c r="AV46" s="93" t="s">
        <v>45</v>
      </c>
      <c r="AW46" s="93" t="s">
        <v>45</v>
      </c>
      <c r="AX46" s="93" t="s">
        <v>45</v>
      </c>
      <c r="AY46" s="223"/>
    </row>
    <row r="47" ht="19.5" spans="1:51">
      <c r="A47" s="89"/>
      <c r="B47" s="195"/>
      <c r="C47" s="89"/>
      <c r="D47" s="26" t="s">
        <v>164</v>
      </c>
      <c r="E47" s="27" t="s">
        <v>158</v>
      </c>
      <c r="F47" s="26" t="s">
        <v>79</v>
      </c>
      <c r="G47" s="243">
        <v>0.75</v>
      </c>
      <c r="H47" s="151">
        <v>1</v>
      </c>
      <c r="I47" s="70" t="s">
        <v>341</v>
      </c>
      <c r="J47" s="195"/>
      <c r="K47" s="93" t="s">
        <v>45</v>
      </c>
      <c r="L47" s="59" t="s">
        <v>45</v>
      </c>
      <c r="M47" s="59" t="s">
        <v>45</v>
      </c>
      <c r="N47" s="59" t="s">
        <v>45</v>
      </c>
      <c r="O47" s="93" t="s">
        <v>45</v>
      </c>
      <c r="P47" s="70">
        <v>0.75</v>
      </c>
      <c r="Q47" s="70">
        <v>0.75</v>
      </c>
      <c r="R47" s="70">
        <v>1</v>
      </c>
      <c r="S47" s="93" t="s">
        <v>45</v>
      </c>
      <c r="T47" s="70">
        <v>0.75</v>
      </c>
      <c r="U47" s="70">
        <v>0.75</v>
      </c>
      <c r="V47" s="70">
        <v>1</v>
      </c>
      <c r="W47" s="93" t="s">
        <v>45</v>
      </c>
      <c r="X47" s="70">
        <v>0.75</v>
      </c>
      <c r="Y47" s="70">
        <v>0.75</v>
      </c>
      <c r="Z47" s="70">
        <v>1</v>
      </c>
      <c r="AA47" s="93" t="s">
        <v>45</v>
      </c>
      <c r="AB47" s="70">
        <v>0.75</v>
      </c>
      <c r="AC47" s="70">
        <v>0.75</v>
      </c>
      <c r="AD47" s="70">
        <v>1</v>
      </c>
      <c r="AE47" s="93" t="s">
        <v>45</v>
      </c>
      <c r="AF47" s="70">
        <v>0.75</v>
      </c>
      <c r="AG47" s="70">
        <v>0.75</v>
      </c>
      <c r="AH47" s="70">
        <v>1</v>
      </c>
      <c r="AI47" s="93" t="s">
        <v>45</v>
      </c>
      <c r="AJ47" s="70">
        <v>0.75</v>
      </c>
      <c r="AK47" s="70">
        <v>0.75</v>
      </c>
      <c r="AL47" s="70">
        <v>1</v>
      </c>
      <c r="AM47" s="93" t="s">
        <v>45</v>
      </c>
      <c r="AN47" s="70">
        <v>0.75</v>
      </c>
      <c r="AO47" s="70">
        <v>0.75</v>
      </c>
      <c r="AP47" s="70">
        <v>1</v>
      </c>
      <c r="AQ47" s="93" t="s">
        <v>45</v>
      </c>
      <c r="AR47" s="93" t="s">
        <v>45</v>
      </c>
      <c r="AS47" s="93" t="s">
        <v>45</v>
      </c>
      <c r="AT47" s="93" t="s">
        <v>45</v>
      </c>
      <c r="AU47" s="93" t="s">
        <v>45</v>
      </c>
      <c r="AV47" s="93" t="s">
        <v>45</v>
      </c>
      <c r="AW47" s="93" t="s">
        <v>45</v>
      </c>
      <c r="AX47" s="93" t="s">
        <v>45</v>
      </c>
      <c r="AY47" s="223"/>
    </row>
    <row r="48" ht="28.5" spans="1:51">
      <c r="A48" s="89"/>
      <c r="B48" s="195"/>
      <c r="C48" s="89"/>
      <c r="D48" s="89"/>
      <c r="E48" s="27" t="s">
        <v>154</v>
      </c>
      <c r="F48" s="26" t="s">
        <v>79</v>
      </c>
      <c r="G48" s="26">
        <v>31565</v>
      </c>
      <c r="H48" s="151">
        <v>1</v>
      </c>
      <c r="I48" s="70" t="s">
        <v>341</v>
      </c>
      <c r="J48" s="195"/>
      <c r="K48" s="93" t="s">
        <v>45</v>
      </c>
      <c r="L48" s="59" t="s">
        <v>45</v>
      </c>
      <c r="M48" s="59" t="s">
        <v>45</v>
      </c>
      <c r="N48" s="59" t="s">
        <v>45</v>
      </c>
      <c r="O48" s="93" t="s">
        <v>45</v>
      </c>
      <c r="P48" s="59" t="s">
        <v>382</v>
      </c>
      <c r="Q48" s="59">
        <v>2811</v>
      </c>
      <c r="R48" s="70">
        <v>1</v>
      </c>
      <c r="S48" s="93" t="s">
        <v>45</v>
      </c>
      <c r="T48" s="59" t="s">
        <v>383</v>
      </c>
      <c r="U48" s="59">
        <v>4750</v>
      </c>
      <c r="V48" s="70">
        <v>1</v>
      </c>
      <c r="W48" s="93" t="s">
        <v>45</v>
      </c>
      <c r="X48" s="59" t="s">
        <v>384</v>
      </c>
      <c r="Y48" s="59">
        <v>2320</v>
      </c>
      <c r="Z48" s="70">
        <v>1</v>
      </c>
      <c r="AA48" s="93" t="s">
        <v>45</v>
      </c>
      <c r="AB48" s="59" t="s">
        <v>385</v>
      </c>
      <c r="AC48" s="59">
        <v>10093</v>
      </c>
      <c r="AD48" s="70">
        <v>1</v>
      </c>
      <c r="AE48" s="93" t="s">
        <v>45</v>
      </c>
      <c r="AF48" s="59" t="s">
        <v>386</v>
      </c>
      <c r="AG48" s="59">
        <v>5486</v>
      </c>
      <c r="AH48" s="70">
        <v>1</v>
      </c>
      <c r="AI48" s="93" t="s">
        <v>45</v>
      </c>
      <c r="AJ48" s="59" t="s">
        <v>387</v>
      </c>
      <c r="AK48" s="59">
        <v>2239</v>
      </c>
      <c r="AL48" s="70">
        <v>1</v>
      </c>
      <c r="AM48" s="93" t="s">
        <v>45</v>
      </c>
      <c r="AN48" s="59" t="s">
        <v>388</v>
      </c>
      <c r="AO48" s="59">
        <v>3866</v>
      </c>
      <c r="AP48" s="70">
        <v>1</v>
      </c>
      <c r="AQ48" s="93" t="s">
        <v>45</v>
      </c>
      <c r="AR48" s="93" t="s">
        <v>45</v>
      </c>
      <c r="AS48" s="93" t="s">
        <v>45</v>
      </c>
      <c r="AT48" s="93" t="s">
        <v>45</v>
      </c>
      <c r="AU48" s="93" t="s">
        <v>45</v>
      </c>
      <c r="AV48" s="93" t="s">
        <v>45</v>
      </c>
      <c r="AW48" s="93" t="s">
        <v>45</v>
      </c>
      <c r="AX48" s="93" t="s">
        <v>45</v>
      </c>
      <c r="AY48" s="223"/>
    </row>
    <row r="49" ht="19.5" spans="1:51">
      <c r="A49" s="89"/>
      <c r="B49" s="195"/>
      <c r="C49" s="89"/>
      <c r="D49" s="26" t="s">
        <v>171</v>
      </c>
      <c r="E49" s="27" t="s">
        <v>158</v>
      </c>
      <c r="F49" s="26" t="s">
        <v>79</v>
      </c>
      <c r="G49" s="243">
        <v>0.6</v>
      </c>
      <c r="H49" s="151">
        <v>1</v>
      </c>
      <c r="I49" s="70" t="s">
        <v>341</v>
      </c>
      <c r="J49" s="195"/>
      <c r="K49" s="93" t="s">
        <v>45</v>
      </c>
      <c r="L49" s="59" t="s">
        <v>45</v>
      </c>
      <c r="M49" s="59" t="s">
        <v>45</v>
      </c>
      <c r="N49" s="59" t="s">
        <v>45</v>
      </c>
      <c r="O49" s="93" t="s">
        <v>45</v>
      </c>
      <c r="P49" s="70">
        <v>0.6</v>
      </c>
      <c r="Q49" s="70">
        <v>0.6</v>
      </c>
      <c r="R49" s="70">
        <v>1</v>
      </c>
      <c r="S49" s="93" t="s">
        <v>45</v>
      </c>
      <c r="T49" s="70">
        <v>0.6</v>
      </c>
      <c r="U49" s="70">
        <v>0.6</v>
      </c>
      <c r="V49" s="70">
        <v>1</v>
      </c>
      <c r="W49" s="93" t="s">
        <v>45</v>
      </c>
      <c r="X49" s="70">
        <v>0.6</v>
      </c>
      <c r="Y49" s="70">
        <v>0.6</v>
      </c>
      <c r="Z49" s="70">
        <v>1</v>
      </c>
      <c r="AA49" s="93" t="s">
        <v>45</v>
      </c>
      <c r="AB49" s="70">
        <v>0.6</v>
      </c>
      <c r="AC49" s="70">
        <v>0.6</v>
      </c>
      <c r="AD49" s="70">
        <v>1</v>
      </c>
      <c r="AE49" s="93" t="s">
        <v>45</v>
      </c>
      <c r="AF49" s="70">
        <v>0.6</v>
      </c>
      <c r="AG49" s="70">
        <v>0.6</v>
      </c>
      <c r="AH49" s="70">
        <v>1</v>
      </c>
      <c r="AI49" s="93" t="s">
        <v>45</v>
      </c>
      <c r="AJ49" s="70">
        <v>0.6</v>
      </c>
      <c r="AK49" s="70">
        <v>0.6</v>
      </c>
      <c r="AL49" s="70">
        <v>1</v>
      </c>
      <c r="AM49" s="93" t="s">
        <v>45</v>
      </c>
      <c r="AN49" s="70">
        <v>0.6</v>
      </c>
      <c r="AO49" s="70">
        <v>0.6</v>
      </c>
      <c r="AP49" s="70">
        <v>1</v>
      </c>
      <c r="AQ49" s="93" t="s">
        <v>45</v>
      </c>
      <c r="AR49" s="93" t="s">
        <v>45</v>
      </c>
      <c r="AS49" s="93" t="s">
        <v>45</v>
      </c>
      <c r="AT49" s="93" t="s">
        <v>45</v>
      </c>
      <c r="AU49" s="93" t="s">
        <v>45</v>
      </c>
      <c r="AV49" s="93" t="s">
        <v>45</v>
      </c>
      <c r="AW49" s="93" t="s">
        <v>45</v>
      </c>
      <c r="AX49" s="93" t="s">
        <v>45</v>
      </c>
      <c r="AY49" s="223"/>
    </row>
    <row r="50" ht="28.5" spans="1:51">
      <c r="A50" s="89"/>
      <c r="B50" s="195"/>
      <c r="C50" s="89"/>
      <c r="D50" s="89"/>
      <c r="E50" s="27" t="s">
        <v>154</v>
      </c>
      <c r="F50" s="26" t="s">
        <v>79</v>
      </c>
      <c r="G50" s="26">
        <v>5754</v>
      </c>
      <c r="H50" s="151">
        <v>1</v>
      </c>
      <c r="I50" s="70" t="s">
        <v>341</v>
      </c>
      <c r="J50" s="195"/>
      <c r="K50" s="119" t="s">
        <v>45</v>
      </c>
      <c r="L50" s="59" t="s">
        <v>45</v>
      </c>
      <c r="M50" s="59" t="s">
        <v>45</v>
      </c>
      <c r="N50" s="59" t="s">
        <v>45</v>
      </c>
      <c r="O50" s="119" t="s">
        <v>45</v>
      </c>
      <c r="P50" s="26">
        <v>0</v>
      </c>
      <c r="Q50" s="136">
        <v>52</v>
      </c>
      <c r="R50" s="151">
        <v>1</v>
      </c>
      <c r="S50" s="119" t="s">
        <v>45</v>
      </c>
      <c r="T50" s="26" t="s">
        <v>172</v>
      </c>
      <c r="U50" s="136">
        <v>394</v>
      </c>
      <c r="V50" s="151">
        <v>1</v>
      </c>
      <c r="W50" s="119" t="s">
        <v>45</v>
      </c>
      <c r="X50" s="26" t="s">
        <v>389</v>
      </c>
      <c r="Y50" s="136">
        <v>417</v>
      </c>
      <c r="Z50" s="151">
        <v>1</v>
      </c>
      <c r="AA50" s="119" t="s">
        <v>45</v>
      </c>
      <c r="AB50" s="26" t="s">
        <v>390</v>
      </c>
      <c r="AC50" s="136">
        <v>2262</v>
      </c>
      <c r="AD50" s="151">
        <v>1</v>
      </c>
      <c r="AE50" s="119" t="s">
        <v>45</v>
      </c>
      <c r="AF50" s="26" t="s">
        <v>391</v>
      </c>
      <c r="AG50" s="136">
        <v>1127</v>
      </c>
      <c r="AH50" s="151">
        <v>1</v>
      </c>
      <c r="AI50" s="119" t="s">
        <v>45</v>
      </c>
      <c r="AJ50" s="136">
        <v>0</v>
      </c>
      <c r="AK50" s="136">
        <v>123</v>
      </c>
      <c r="AL50" s="151">
        <v>1</v>
      </c>
      <c r="AM50" s="119" t="s">
        <v>45</v>
      </c>
      <c r="AN50" s="26" t="s">
        <v>392</v>
      </c>
      <c r="AO50" s="136">
        <v>1379</v>
      </c>
      <c r="AP50" s="151">
        <v>1</v>
      </c>
      <c r="AQ50" s="93" t="s">
        <v>45</v>
      </c>
      <c r="AR50" s="93" t="s">
        <v>45</v>
      </c>
      <c r="AS50" s="93" t="s">
        <v>45</v>
      </c>
      <c r="AT50" s="93" t="s">
        <v>45</v>
      </c>
      <c r="AU50" s="93" t="s">
        <v>45</v>
      </c>
      <c r="AV50" s="93" t="s">
        <v>45</v>
      </c>
      <c r="AW50" s="93" t="s">
        <v>45</v>
      </c>
      <c r="AX50" s="93" t="s">
        <v>45</v>
      </c>
      <c r="AY50" s="223"/>
    </row>
    <row r="51" ht="19.5" spans="1:51">
      <c r="A51" s="89"/>
      <c r="B51" s="242">
        <v>20</v>
      </c>
      <c r="C51" s="27" t="s">
        <v>177</v>
      </c>
      <c r="D51" s="26" t="s">
        <v>178</v>
      </c>
      <c r="E51" s="203" t="s">
        <v>179</v>
      </c>
      <c r="F51" s="26" t="s">
        <v>25</v>
      </c>
      <c r="G51" s="26">
        <v>1300</v>
      </c>
      <c r="H51" s="119" t="s">
        <v>45</v>
      </c>
      <c r="I51" s="93" t="s">
        <v>341</v>
      </c>
      <c r="J51" s="214"/>
      <c r="K51" s="101">
        <v>1300</v>
      </c>
      <c r="L51" s="59">
        <v>1300</v>
      </c>
      <c r="M51" s="93" t="s">
        <v>45</v>
      </c>
      <c r="N51" s="93" t="s">
        <v>45</v>
      </c>
      <c r="O51" s="136">
        <v>1300</v>
      </c>
      <c r="P51" s="136">
        <v>1300</v>
      </c>
      <c r="Q51" s="119" t="s">
        <v>45</v>
      </c>
      <c r="R51" s="119" t="s">
        <v>45</v>
      </c>
      <c r="S51" s="136">
        <v>1300</v>
      </c>
      <c r="T51" s="136">
        <v>1300</v>
      </c>
      <c r="U51" s="119" t="s">
        <v>45</v>
      </c>
      <c r="V51" s="119" t="s">
        <v>45</v>
      </c>
      <c r="W51" s="136">
        <v>1300</v>
      </c>
      <c r="X51" s="136">
        <v>1300</v>
      </c>
      <c r="Y51" s="119" t="s">
        <v>45</v>
      </c>
      <c r="Z51" s="119" t="s">
        <v>45</v>
      </c>
      <c r="AA51" s="136">
        <v>1300</v>
      </c>
      <c r="AB51" s="136">
        <v>1300</v>
      </c>
      <c r="AC51" s="119" t="s">
        <v>45</v>
      </c>
      <c r="AD51" s="119" t="s">
        <v>45</v>
      </c>
      <c r="AE51" s="136">
        <v>1300</v>
      </c>
      <c r="AF51" s="136">
        <v>1300</v>
      </c>
      <c r="AG51" s="119" t="s">
        <v>45</v>
      </c>
      <c r="AH51" s="119" t="s">
        <v>45</v>
      </c>
      <c r="AI51" s="136">
        <v>1300</v>
      </c>
      <c r="AJ51" s="136">
        <v>1300</v>
      </c>
      <c r="AK51" s="119" t="s">
        <v>45</v>
      </c>
      <c r="AL51" s="119" t="s">
        <v>45</v>
      </c>
      <c r="AM51" s="136">
        <v>1300</v>
      </c>
      <c r="AN51" s="136">
        <v>1300</v>
      </c>
      <c r="AO51" s="119" t="s">
        <v>45</v>
      </c>
      <c r="AP51" s="119" t="s">
        <v>45</v>
      </c>
      <c r="AQ51" s="93" t="s">
        <v>45</v>
      </c>
      <c r="AR51" s="93" t="s">
        <v>45</v>
      </c>
      <c r="AS51" s="93" t="s">
        <v>45</v>
      </c>
      <c r="AT51" s="93" t="s">
        <v>45</v>
      </c>
      <c r="AU51" s="93" t="s">
        <v>45</v>
      </c>
      <c r="AV51" s="93" t="s">
        <v>45</v>
      </c>
      <c r="AW51" s="93" t="s">
        <v>45</v>
      </c>
      <c r="AX51" s="93" t="s">
        <v>45</v>
      </c>
      <c r="AY51" s="223"/>
    </row>
    <row r="52" ht="19.5" spans="1:51">
      <c r="A52" s="89"/>
      <c r="B52" s="195"/>
      <c r="C52" s="89"/>
      <c r="D52" s="89"/>
      <c r="E52" s="27" t="s">
        <v>180</v>
      </c>
      <c r="F52" s="26" t="s">
        <v>25</v>
      </c>
      <c r="G52" s="26">
        <v>37</v>
      </c>
      <c r="H52" s="107" t="s">
        <v>35</v>
      </c>
      <c r="I52" s="93" t="s">
        <v>341</v>
      </c>
      <c r="J52" s="195"/>
      <c r="K52" s="96" t="s">
        <v>45</v>
      </c>
      <c r="L52" s="93" t="s">
        <v>45</v>
      </c>
      <c r="M52" s="93" t="s">
        <v>45</v>
      </c>
      <c r="N52" s="93" t="s">
        <v>45</v>
      </c>
      <c r="O52" s="93" t="s">
        <v>45</v>
      </c>
      <c r="P52" s="136">
        <v>5</v>
      </c>
      <c r="Q52" s="136">
        <v>5</v>
      </c>
      <c r="R52" s="107" t="s">
        <v>35</v>
      </c>
      <c r="S52" s="93" t="s">
        <v>45</v>
      </c>
      <c r="T52" s="136">
        <v>6</v>
      </c>
      <c r="U52" s="136">
        <v>6</v>
      </c>
      <c r="V52" s="107" t="s">
        <v>35</v>
      </c>
      <c r="W52" s="93" t="s">
        <v>45</v>
      </c>
      <c r="X52" s="136">
        <v>4</v>
      </c>
      <c r="Y52" s="136">
        <v>4</v>
      </c>
      <c r="Z52" s="107" t="s">
        <v>35</v>
      </c>
      <c r="AA52" s="93" t="s">
        <v>45</v>
      </c>
      <c r="AB52" s="136">
        <v>18</v>
      </c>
      <c r="AC52" s="136">
        <v>18</v>
      </c>
      <c r="AD52" s="107" t="s">
        <v>35</v>
      </c>
      <c r="AE52" s="93" t="s">
        <v>45</v>
      </c>
      <c r="AF52" s="136">
        <v>3</v>
      </c>
      <c r="AG52" s="136">
        <v>3</v>
      </c>
      <c r="AH52" s="107" t="s">
        <v>35</v>
      </c>
      <c r="AI52" s="93" t="s">
        <v>45</v>
      </c>
      <c r="AJ52" s="136">
        <v>0</v>
      </c>
      <c r="AK52" s="136">
        <v>0</v>
      </c>
      <c r="AL52" s="107" t="s">
        <v>35</v>
      </c>
      <c r="AM52" s="93" t="s">
        <v>45</v>
      </c>
      <c r="AN52" s="136">
        <v>1</v>
      </c>
      <c r="AO52" s="136">
        <v>1</v>
      </c>
      <c r="AP52" s="107" t="s">
        <v>35</v>
      </c>
      <c r="AQ52" s="93" t="s">
        <v>45</v>
      </c>
      <c r="AR52" s="93" t="s">
        <v>45</v>
      </c>
      <c r="AS52" s="93" t="s">
        <v>45</v>
      </c>
      <c r="AT52" s="93" t="s">
        <v>45</v>
      </c>
      <c r="AU52" s="93" t="s">
        <v>45</v>
      </c>
      <c r="AV52" s="93" t="s">
        <v>45</v>
      </c>
      <c r="AW52" s="93" t="s">
        <v>45</v>
      </c>
      <c r="AX52" s="93" t="s">
        <v>45</v>
      </c>
      <c r="AY52" s="223"/>
    </row>
    <row r="53" ht="28.5" spans="1:51">
      <c r="A53" s="89"/>
      <c r="B53" s="195"/>
      <c r="C53" s="89"/>
      <c r="D53" s="89"/>
      <c r="E53" s="27" t="s">
        <v>181</v>
      </c>
      <c r="F53" s="26" t="s">
        <v>25</v>
      </c>
      <c r="G53" s="26">
        <v>264</v>
      </c>
      <c r="H53" s="107" t="s">
        <v>35</v>
      </c>
      <c r="I53" s="93" t="s">
        <v>341</v>
      </c>
      <c r="J53" s="195"/>
      <c r="K53" s="96" t="s">
        <v>45</v>
      </c>
      <c r="L53" s="93" t="s">
        <v>45</v>
      </c>
      <c r="M53" s="93" t="s">
        <v>45</v>
      </c>
      <c r="N53" s="93" t="s">
        <v>45</v>
      </c>
      <c r="O53" s="93" t="s">
        <v>45</v>
      </c>
      <c r="P53" s="136">
        <v>25</v>
      </c>
      <c r="Q53" s="136">
        <v>25</v>
      </c>
      <c r="R53" s="107" t="s">
        <v>35</v>
      </c>
      <c r="S53" s="93" t="s">
        <v>45</v>
      </c>
      <c r="T53" s="136">
        <v>37</v>
      </c>
      <c r="U53" s="136">
        <v>37</v>
      </c>
      <c r="V53" s="107" t="s">
        <v>35</v>
      </c>
      <c r="W53" s="93" t="s">
        <v>45</v>
      </c>
      <c r="X53" s="136">
        <v>22</v>
      </c>
      <c r="Y53" s="136">
        <v>22</v>
      </c>
      <c r="Z53" s="107" t="s">
        <v>35</v>
      </c>
      <c r="AA53" s="93" t="s">
        <v>45</v>
      </c>
      <c r="AB53" s="136">
        <v>62</v>
      </c>
      <c r="AC53" s="136">
        <v>62</v>
      </c>
      <c r="AD53" s="107" t="s">
        <v>35</v>
      </c>
      <c r="AE53" s="93" t="s">
        <v>45</v>
      </c>
      <c r="AF53" s="136">
        <v>65</v>
      </c>
      <c r="AG53" s="136">
        <v>65</v>
      </c>
      <c r="AH53" s="107" t="s">
        <v>35</v>
      </c>
      <c r="AI53" s="93" t="s">
        <v>45</v>
      </c>
      <c r="AJ53" s="136">
        <v>16</v>
      </c>
      <c r="AK53" s="136">
        <v>16</v>
      </c>
      <c r="AL53" s="107" t="s">
        <v>35</v>
      </c>
      <c r="AM53" s="93" t="s">
        <v>45</v>
      </c>
      <c r="AN53" s="136">
        <v>37</v>
      </c>
      <c r="AO53" s="136">
        <v>37</v>
      </c>
      <c r="AP53" s="107" t="s">
        <v>35</v>
      </c>
      <c r="AQ53" s="93" t="s">
        <v>45</v>
      </c>
      <c r="AR53" s="93" t="s">
        <v>45</v>
      </c>
      <c r="AS53" s="93" t="s">
        <v>45</v>
      </c>
      <c r="AT53" s="93" t="s">
        <v>45</v>
      </c>
      <c r="AU53" s="93" t="s">
        <v>45</v>
      </c>
      <c r="AV53" s="93" t="s">
        <v>45</v>
      </c>
      <c r="AW53" s="93" t="s">
        <v>45</v>
      </c>
      <c r="AX53" s="93" t="s">
        <v>45</v>
      </c>
      <c r="AY53" s="223"/>
    </row>
    <row r="54" ht="19.5" spans="1:51">
      <c r="A54" s="89"/>
      <c r="B54" s="195"/>
      <c r="C54" s="89"/>
      <c r="D54" s="26" t="s">
        <v>182</v>
      </c>
      <c r="E54" s="203" t="s">
        <v>179</v>
      </c>
      <c r="F54" s="26" t="s">
        <v>25</v>
      </c>
      <c r="G54" s="26">
        <v>1966</v>
      </c>
      <c r="H54" s="119" t="s">
        <v>45</v>
      </c>
      <c r="I54" s="93" t="s">
        <v>341</v>
      </c>
      <c r="J54" s="195"/>
      <c r="K54" s="101">
        <v>1966</v>
      </c>
      <c r="L54" s="59">
        <v>1966</v>
      </c>
      <c r="M54" s="93" t="s">
        <v>45</v>
      </c>
      <c r="N54" s="93" t="s">
        <v>45</v>
      </c>
      <c r="O54" s="136">
        <v>1966</v>
      </c>
      <c r="P54" s="136">
        <v>1966</v>
      </c>
      <c r="Q54" s="119" t="s">
        <v>45</v>
      </c>
      <c r="R54" s="119" t="s">
        <v>45</v>
      </c>
      <c r="S54" s="119" t="s">
        <v>45</v>
      </c>
      <c r="T54" s="119" t="s">
        <v>45</v>
      </c>
      <c r="U54" s="119" t="s">
        <v>45</v>
      </c>
      <c r="V54" s="119" t="s">
        <v>45</v>
      </c>
      <c r="W54" s="119" t="s">
        <v>45</v>
      </c>
      <c r="X54" s="119" t="s">
        <v>45</v>
      </c>
      <c r="Y54" s="119" t="s">
        <v>45</v>
      </c>
      <c r="Z54" s="119" t="s">
        <v>45</v>
      </c>
      <c r="AA54" s="119" t="s">
        <v>45</v>
      </c>
      <c r="AB54" s="119" t="s">
        <v>45</v>
      </c>
      <c r="AC54" s="119" t="s">
        <v>45</v>
      </c>
      <c r="AD54" s="119" t="s">
        <v>45</v>
      </c>
      <c r="AE54" s="119" t="s">
        <v>45</v>
      </c>
      <c r="AF54" s="119" t="s">
        <v>45</v>
      </c>
      <c r="AG54" s="119" t="s">
        <v>45</v>
      </c>
      <c r="AH54" s="119" t="s">
        <v>45</v>
      </c>
      <c r="AI54" s="119" t="s">
        <v>45</v>
      </c>
      <c r="AJ54" s="119" t="s">
        <v>45</v>
      </c>
      <c r="AK54" s="119" t="s">
        <v>45</v>
      </c>
      <c r="AL54" s="119" t="s">
        <v>45</v>
      </c>
      <c r="AM54" s="119" t="s">
        <v>45</v>
      </c>
      <c r="AN54" s="119" t="s">
        <v>45</v>
      </c>
      <c r="AO54" s="119" t="s">
        <v>45</v>
      </c>
      <c r="AP54" s="119" t="s">
        <v>45</v>
      </c>
      <c r="AQ54" s="93" t="s">
        <v>45</v>
      </c>
      <c r="AR54" s="93" t="s">
        <v>45</v>
      </c>
      <c r="AS54" s="93" t="s">
        <v>45</v>
      </c>
      <c r="AT54" s="93" t="s">
        <v>45</v>
      </c>
      <c r="AU54" s="93" t="s">
        <v>45</v>
      </c>
      <c r="AV54" s="93" t="s">
        <v>45</v>
      </c>
      <c r="AW54" s="93" t="s">
        <v>45</v>
      </c>
      <c r="AX54" s="93" t="s">
        <v>45</v>
      </c>
      <c r="AY54" s="223"/>
    </row>
    <row r="55" ht="19.5" spans="1:51">
      <c r="A55" s="89"/>
      <c r="B55" s="195"/>
      <c r="C55" s="89"/>
      <c r="D55" s="89"/>
      <c r="E55" s="27" t="s">
        <v>180</v>
      </c>
      <c r="F55" s="26" t="s">
        <v>25</v>
      </c>
      <c r="G55" s="26">
        <v>15</v>
      </c>
      <c r="H55" s="107" t="s">
        <v>35</v>
      </c>
      <c r="I55" s="93" t="s">
        <v>341</v>
      </c>
      <c r="J55" s="195"/>
      <c r="K55" s="96" t="s">
        <v>45</v>
      </c>
      <c r="L55" s="93" t="s">
        <v>45</v>
      </c>
      <c r="M55" s="93" t="s">
        <v>45</v>
      </c>
      <c r="N55" s="93" t="s">
        <v>45</v>
      </c>
      <c r="O55" s="93" t="s">
        <v>45</v>
      </c>
      <c r="P55" s="136">
        <v>15</v>
      </c>
      <c r="Q55" s="136">
        <v>15</v>
      </c>
      <c r="R55" s="107" t="s">
        <v>35</v>
      </c>
      <c r="S55" s="119" t="s">
        <v>45</v>
      </c>
      <c r="T55" s="119" t="s">
        <v>45</v>
      </c>
      <c r="U55" s="119" t="s">
        <v>45</v>
      </c>
      <c r="V55" s="119" t="s">
        <v>45</v>
      </c>
      <c r="W55" s="119" t="s">
        <v>45</v>
      </c>
      <c r="X55" s="119" t="s">
        <v>45</v>
      </c>
      <c r="Y55" s="119" t="s">
        <v>45</v>
      </c>
      <c r="Z55" s="119" t="s">
        <v>45</v>
      </c>
      <c r="AA55" s="119" t="s">
        <v>45</v>
      </c>
      <c r="AB55" s="119" t="s">
        <v>45</v>
      </c>
      <c r="AC55" s="119" t="s">
        <v>45</v>
      </c>
      <c r="AD55" s="119" t="s">
        <v>45</v>
      </c>
      <c r="AE55" s="119" t="s">
        <v>45</v>
      </c>
      <c r="AF55" s="119" t="s">
        <v>45</v>
      </c>
      <c r="AG55" s="119" t="s">
        <v>45</v>
      </c>
      <c r="AH55" s="119" t="s">
        <v>45</v>
      </c>
      <c r="AI55" s="119" t="s">
        <v>45</v>
      </c>
      <c r="AJ55" s="119" t="s">
        <v>45</v>
      </c>
      <c r="AK55" s="119" t="s">
        <v>45</v>
      </c>
      <c r="AL55" s="119" t="s">
        <v>45</v>
      </c>
      <c r="AM55" s="119" t="s">
        <v>45</v>
      </c>
      <c r="AN55" s="119" t="s">
        <v>45</v>
      </c>
      <c r="AO55" s="119" t="s">
        <v>45</v>
      </c>
      <c r="AP55" s="119" t="s">
        <v>45</v>
      </c>
      <c r="AQ55" s="93" t="s">
        <v>45</v>
      </c>
      <c r="AR55" s="93" t="s">
        <v>45</v>
      </c>
      <c r="AS55" s="93" t="s">
        <v>45</v>
      </c>
      <c r="AT55" s="93" t="s">
        <v>45</v>
      </c>
      <c r="AU55" s="93" t="s">
        <v>45</v>
      </c>
      <c r="AV55" s="93" t="s">
        <v>45</v>
      </c>
      <c r="AW55" s="93" t="s">
        <v>45</v>
      </c>
      <c r="AX55" s="93" t="s">
        <v>45</v>
      </c>
      <c r="AY55" s="223"/>
    </row>
    <row r="56" ht="28.5" spans="1:51">
      <c r="A56" s="89"/>
      <c r="B56" s="195"/>
      <c r="C56" s="89"/>
      <c r="D56" s="89"/>
      <c r="E56" s="27" t="s">
        <v>181</v>
      </c>
      <c r="F56" s="26" t="s">
        <v>25</v>
      </c>
      <c r="G56" s="26">
        <v>1</v>
      </c>
      <c r="H56" s="107" t="s">
        <v>35</v>
      </c>
      <c r="I56" s="93" t="s">
        <v>341</v>
      </c>
      <c r="J56" s="195"/>
      <c r="K56" s="96" t="s">
        <v>45</v>
      </c>
      <c r="L56" s="93" t="s">
        <v>45</v>
      </c>
      <c r="M56" s="93" t="s">
        <v>45</v>
      </c>
      <c r="N56" s="93" t="s">
        <v>45</v>
      </c>
      <c r="O56" s="93" t="s">
        <v>45</v>
      </c>
      <c r="P56" s="136">
        <v>1</v>
      </c>
      <c r="Q56" s="136">
        <v>1</v>
      </c>
      <c r="R56" s="107" t="s">
        <v>35</v>
      </c>
      <c r="S56" s="119" t="s">
        <v>45</v>
      </c>
      <c r="T56" s="119" t="s">
        <v>45</v>
      </c>
      <c r="U56" s="119" t="s">
        <v>45</v>
      </c>
      <c r="V56" s="119" t="s">
        <v>45</v>
      </c>
      <c r="W56" s="119" t="s">
        <v>45</v>
      </c>
      <c r="X56" s="119" t="s">
        <v>45</v>
      </c>
      <c r="Y56" s="119" t="s">
        <v>45</v>
      </c>
      <c r="Z56" s="119" t="s">
        <v>45</v>
      </c>
      <c r="AA56" s="119" t="s">
        <v>45</v>
      </c>
      <c r="AB56" s="119" t="s">
        <v>45</v>
      </c>
      <c r="AC56" s="119" t="s">
        <v>45</v>
      </c>
      <c r="AD56" s="119" t="s">
        <v>45</v>
      </c>
      <c r="AE56" s="119" t="s">
        <v>45</v>
      </c>
      <c r="AF56" s="119" t="s">
        <v>45</v>
      </c>
      <c r="AG56" s="119" t="s">
        <v>45</v>
      </c>
      <c r="AH56" s="119" t="s">
        <v>45</v>
      </c>
      <c r="AI56" s="119" t="s">
        <v>45</v>
      </c>
      <c r="AJ56" s="119" t="s">
        <v>45</v>
      </c>
      <c r="AK56" s="119" t="s">
        <v>45</v>
      </c>
      <c r="AL56" s="119" t="s">
        <v>45</v>
      </c>
      <c r="AM56" s="119" t="s">
        <v>45</v>
      </c>
      <c r="AN56" s="119" t="s">
        <v>45</v>
      </c>
      <c r="AO56" s="119" t="s">
        <v>45</v>
      </c>
      <c r="AP56" s="119" t="s">
        <v>45</v>
      </c>
      <c r="AQ56" s="93" t="s">
        <v>45</v>
      </c>
      <c r="AR56" s="93" t="s">
        <v>45</v>
      </c>
      <c r="AS56" s="93" t="s">
        <v>45</v>
      </c>
      <c r="AT56" s="93" t="s">
        <v>45</v>
      </c>
      <c r="AU56" s="93" t="s">
        <v>45</v>
      </c>
      <c r="AV56" s="93" t="s">
        <v>45</v>
      </c>
      <c r="AW56" s="93" t="s">
        <v>45</v>
      </c>
      <c r="AX56" s="93" t="s">
        <v>45</v>
      </c>
      <c r="AY56" s="223"/>
    </row>
    <row r="57" ht="14.25" spans="1:51">
      <c r="A57" s="60" t="s">
        <v>183</v>
      </c>
      <c r="B57" s="242">
        <v>21</v>
      </c>
      <c r="C57" s="279" t="s">
        <v>184</v>
      </c>
      <c r="D57" s="27" t="s">
        <v>185</v>
      </c>
      <c r="E57" s="89"/>
      <c r="F57" s="26" t="s">
        <v>186</v>
      </c>
      <c r="G57" s="59">
        <v>230</v>
      </c>
      <c r="H57" s="69">
        <v>2.3</v>
      </c>
      <c r="I57" s="70" t="s">
        <v>341</v>
      </c>
      <c r="J57" s="96" t="s">
        <v>26</v>
      </c>
      <c r="K57" s="96" t="s">
        <v>45</v>
      </c>
      <c r="L57" s="93" t="s">
        <v>45</v>
      </c>
      <c r="M57" s="93" t="s">
        <v>45</v>
      </c>
      <c r="N57" s="93" t="s">
        <v>45</v>
      </c>
      <c r="O57" s="93">
        <v>20</v>
      </c>
      <c r="P57" s="93">
        <v>0</v>
      </c>
      <c r="Q57" s="93">
        <v>0</v>
      </c>
      <c r="R57" s="94">
        <v>0</v>
      </c>
      <c r="S57" s="93">
        <v>10</v>
      </c>
      <c r="T57" s="93">
        <v>0</v>
      </c>
      <c r="U57" s="93">
        <v>10</v>
      </c>
      <c r="V57" s="117">
        <v>1</v>
      </c>
      <c r="W57" s="93">
        <v>10</v>
      </c>
      <c r="X57" s="93">
        <v>0</v>
      </c>
      <c r="Y57" s="93">
        <v>10</v>
      </c>
      <c r="Z57" s="94">
        <v>1</v>
      </c>
      <c r="AA57" s="124">
        <v>20</v>
      </c>
      <c r="AB57" s="124">
        <v>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45</v>
      </c>
      <c r="AR57" s="93" t="s">
        <v>45</v>
      </c>
      <c r="AS57" s="93" t="s">
        <v>45</v>
      </c>
      <c r="AT57" s="93" t="s">
        <v>45</v>
      </c>
      <c r="AU57" s="93" t="s">
        <v>45</v>
      </c>
      <c r="AV57" s="93" t="s">
        <v>45</v>
      </c>
      <c r="AW57" s="93" t="s">
        <v>45</v>
      </c>
      <c r="AX57" s="93" t="s">
        <v>45</v>
      </c>
      <c r="AY57" s="223"/>
    </row>
    <row r="58" ht="14.25" spans="1:51">
      <c r="A58" s="89"/>
      <c r="B58" s="195"/>
      <c r="C58" s="89"/>
      <c r="D58" s="27" t="s">
        <v>188</v>
      </c>
      <c r="E58" s="89"/>
      <c r="F58" s="26" t="s">
        <v>186</v>
      </c>
      <c r="G58" s="59">
        <v>1</v>
      </c>
      <c r="H58" s="69">
        <v>0.5</v>
      </c>
      <c r="I58" s="59" t="s">
        <v>341</v>
      </c>
      <c r="J58" s="195"/>
      <c r="K58" s="96" t="s">
        <v>45</v>
      </c>
      <c r="L58" s="93" t="s">
        <v>45</v>
      </c>
      <c r="M58" s="93" t="s">
        <v>45</v>
      </c>
      <c r="N58" s="93" t="s">
        <v>45</v>
      </c>
      <c r="O58" s="93">
        <v>1</v>
      </c>
      <c r="P58" s="107">
        <v>0</v>
      </c>
      <c r="Q58" s="107">
        <v>0</v>
      </c>
      <c r="R58" s="209">
        <v>0</v>
      </c>
      <c r="S58" s="93" t="s">
        <v>45</v>
      </c>
      <c r="T58" s="93" t="s">
        <v>45</v>
      </c>
      <c r="U58" s="93" t="s">
        <v>45</v>
      </c>
      <c r="V58" s="93" t="s">
        <v>45</v>
      </c>
      <c r="W58" s="93">
        <v>1</v>
      </c>
      <c r="X58" s="93">
        <v>1</v>
      </c>
      <c r="Y58" s="93">
        <v>1</v>
      </c>
      <c r="Z58" s="94">
        <v>1</v>
      </c>
      <c r="AA58" s="93" t="s">
        <v>45</v>
      </c>
      <c r="AB58" s="93" t="s">
        <v>45</v>
      </c>
      <c r="AC58" s="93" t="s">
        <v>45</v>
      </c>
      <c r="AD58" s="93" t="s">
        <v>45</v>
      </c>
      <c r="AE58" s="93" t="s">
        <v>45</v>
      </c>
      <c r="AF58" s="93" t="s">
        <v>45</v>
      </c>
      <c r="AG58" s="93" t="s">
        <v>45</v>
      </c>
      <c r="AH58" s="93" t="s">
        <v>45</v>
      </c>
      <c r="AI58" s="93" t="s">
        <v>45</v>
      </c>
      <c r="AJ58" s="93" t="s">
        <v>45</v>
      </c>
      <c r="AK58" s="93" t="s">
        <v>45</v>
      </c>
      <c r="AL58" s="93" t="s">
        <v>45</v>
      </c>
      <c r="AM58" s="93" t="s">
        <v>45</v>
      </c>
      <c r="AN58" s="93" t="s">
        <v>45</v>
      </c>
      <c r="AO58" s="93" t="s">
        <v>45</v>
      </c>
      <c r="AP58" s="93" t="s">
        <v>45</v>
      </c>
      <c r="AQ58" s="93" t="s">
        <v>45</v>
      </c>
      <c r="AR58" s="93" t="s">
        <v>45</v>
      </c>
      <c r="AS58" s="93" t="s">
        <v>45</v>
      </c>
      <c r="AT58" s="93" t="s">
        <v>45</v>
      </c>
      <c r="AU58" s="93" t="s">
        <v>45</v>
      </c>
      <c r="AV58" s="93" t="s">
        <v>45</v>
      </c>
      <c r="AW58" s="93" t="s">
        <v>45</v>
      </c>
      <c r="AX58" s="93" t="s">
        <v>45</v>
      </c>
      <c r="AY58" s="223"/>
    </row>
    <row r="59" ht="14.25" spans="1:51">
      <c r="A59" s="89"/>
      <c r="B59" s="195"/>
      <c r="C59" s="89"/>
      <c r="D59" s="27" t="s">
        <v>189</v>
      </c>
      <c r="E59" s="89"/>
      <c r="F59" s="26" t="s">
        <v>186</v>
      </c>
      <c r="G59" s="59">
        <v>2</v>
      </c>
      <c r="H59" s="69">
        <v>1</v>
      </c>
      <c r="I59" s="59" t="s">
        <v>341</v>
      </c>
      <c r="J59" s="195"/>
      <c r="K59" s="96" t="s">
        <v>45</v>
      </c>
      <c r="L59" s="93" t="s">
        <v>45</v>
      </c>
      <c r="M59" s="93" t="s">
        <v>45</v>
      </c>
      <c r="N59" s="93" t="s">
        <v>45</v>
      </c>
      <c r="O59" s="93" t="s">
        <v>45</v>
      </c>
      <c r="P59" s="93" t="s">
        <v>45</v>
      </c>
      <c r="Q59" s="93" t="s">
        <v>45</v>
      </c>
      <c r="R59" s="93" t="s">
        <v>45</v>
      </c>
      <c r="S59" s="93">
        <v>1</v>
      </c>
      <c r="T59" s="93">
        <v>0</v>
      </c>
      <c r="U59" s="93">
        <v>1</v>
      </c>
      <c r="V59" s="94">
        <v>1</v>
      </c>
      <c r="W59" s="93" t="s">
        <v>45</v>
      </c>
      <c r="X59" s="93" t="s">
        <v>45</v>
      </c>
      <c r="Y59" s="93" t="s">
        <v>45</v>
      </c>
      <c r="Z59" s="93" t="s">
        <v>45</v>
      </c>
      <c r="AA59" s="93" t="s">
        <v>45</v>
      </c>
      <c r="AB59" s="93" t="s">
        <v>45</v>
      </c>
      <c r="AC59" s="93" t="s">
        <v>45</v>
      </c>
      <c r="AD59" s="93" t="s">
        <v>45</v>
      </c>
      <c r="AE59" s="93">
        <v>1</v>
      </c>
      <c r="AF59" s="93">
        <v>0</v>
      </c>
      <c r="AG59" s="93">
        <v>1</v>
      </c>
      <c r="AH59" s="94">
        <v>1</v>
      </c>
      <c r="AI59" s="93" t="s">
        <v>45</v>
      </c>
      <c r="AJ59" s="93" t="s">
        <v>45</v>
      </c>
      <c r="AK59" s="93" t="s">
        <v>45</v>
      </c>
      <c r="AL59" s="93" t="s">
        <v>45</v>
      </c>
      <c r="AM59" s="93" t="s">
        <v>45</v>
      </c>
      <c r="AN59" s="93" t="s">
        <v>45</v>
      </c>
      <c r="AO59" s="93" t="s">
        <v>45</v>
      </c>
      <c r="AP59" s="93" t="s">
        <v>45</v>
      </c>
      <c r="AQ59" s="93" t="s">
        <v>45</v>
      </c>
      <c r="AR59" s="93" t="s">
        <v>45</v>
      </c>
      <c r="AS59" s="93" t="s">
        <v>45</v>
      </c>
      <c r="AT59" s="93" t="s">
        <v>45</v>
      </c>
      <c r="AU59" s="93" t="s">
        <v>45</v>
      </c>
      <c r="AV59" s="93" t="s">
        <v>45</v>
      </c>
      <c r="AW59" s="93" t="s">
        <v>45</v>
      </c>
      <c r="AX59" s="93" t="s">
        <v>45</v>
      </c>
      <c r="AY59" s="223"/>
    </row>
    <row r="60" ht="40.5" spans="1:51">
      <c r="A60" s="89"/>
      <c r="B60" s="195"/>
      <c r="C60" s="89"/>
      <c r="D60" s="27" t="s">
        <v>190</v>
      </c>
      <c r="E60" s="89"/>
      <c r="F60" s="26" t="s">
        <v>186</v>
      </c>
      <c r="G60" s="107" t="s">
        <v>45</v>
      </c>
      <c r="H60" s="107" t="s">
        <v>45</v>
      </c>
      <c r="I60" s="59"/>
      <c r="J60" s="195"/>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393</v>
      </c>
    </row>
    <row r="61" ht="54.75" customHeight="true" spans="1:51">
      <c r="A61" s="89"/>
      <c r="B61" s="195"/>
      <c r="C61" s="89"/>
      <c r="D61" s="276" t="s">
        <v>191</v>
      </c>
      <c r="E61" s="89"/>
      <c r="F61" s="26" t="s">
        <v>192</v>
      </c>
      <c r="G61" s="26">
        <v>480</v>
      </c>
      <c r="H61" s="243">
        <v>0.64</v>
      </c>
      <c r="I61" s="53" t="s">
        <v>341</v>
      </c>
      <c r="J61" s="26" t="s">
        <v>194</v>
      </c>
      <c r="K61" s="107" t="s">
        <v>45</v>
      </c>
      <c r="L61" s="107" t="s">
        <v>45</v>
      </c>
      <c r="M61" s="107" t="s">
        <v>45</v>
      </c>
      <c r="N61" s="107" t="s">
        <v>45</v>
      </c>
      <c r="O61" s="107" t="s">
        <v>45</v>
      </c>
      <c r="P61" s="107" t="s">
        <v>45</v>
      </c>
      <c r="Q61" s="107" t="s">
        <v>45</v>
      </c>
      <c r="R61" s="107" t="s">
        <v>45</v>
      </c>
      <c r="S61" s="107">
        <v>30</v>
      </c>
      <c r="T61" s="107" t="s">
        <v>45</v>
      </c>
      <c r="U61" s="107">
        <v>30</v>
      </c>
      <c r="V61" s="209">
        <v>1</v>
      </c>
      <c r="W61" s="107" t="s">
        <v>45</v>
      </c>
      <c r="X61" s="107" t="s">
        <v>45</v>
      </c>
      <c r="Y61" s="107" t="s">
        <v>45</v>
      </c>
      <c r="Z61" s="107" t="s">
        <v>45</v>
      </c>
      <c r="AA61" s="296">
        <v>270</v>
      </c>
      <c r="AB61" s="297">
        <v>0.05</v>
      </c>
      <c r="AC61" s="297">
        <v>0.85</v>
      </c>
      <c r="AD61" s="297">
        <v>0.85</v>
      </c>
      <c r="AE61" s="107">
        <v>270</v>
      </c>
      <c r="AF61" s="107" t="s">
        <v>45</v>
      </c>
      <c r="AG61" s="107">
        <v>270</v>
      </c>
      <c r="AH61" s="209">
        <v>1</v>
      </c>
      <c r="AI61" s="107" t="s">
        <v>45</v>
      </c>
      <c r="AJ61" s="107" t="s">
        <v>45</v>
      </c>
      <c r="AK61" s="107" t="s">
        <v>45</v>
      </c>
      <c r="AL61" s="107" t="s">
        <v>45</v>
      </c>
      <c r="AM61" s="107">
        <v>180</v>
      </c>
      <c r="AN61" s="107" t="s">
        <v>45</v>
      </c>
      <c r="AO61" s="107">
        <v>180</v>
      </c>
      <c r="AP61" s="209">
        <v>1</v>
      </c>
      <c r="AQ61" s="107" t="s">
        <v>45</v>
      </c>
      <c r="AR61" s="107" t="s">
        <v>45</v>
      </c>
      <c r="AS61" s="107" t="s">
        <v>45</v>
      </c>
      <c r="AT61" s="107" t="s">
        <v>45</v>
      </c>
      <c r="AU61" s="107" t="s">
        <v>45</v>
      </c>
      <c r="AV61" s="107" t="s">
        <v>45</v>
      </c>
      <c r="AW61" s="107" t="s">
        <v>45</v>
      </c>
      <c r="AX61" s="107" t="s">
        <v>45</v>
      </c>
      <c r="AY61" s="223" t="s">
        <v>195</v>
      </c>
    </row>
    <row r="62" ht="14.25" spans="1:51">
      <c r="A62" s="89"/>
      <c r="B62" s="195"/>
      <c r="C62" s="89"/>
      <c r="D62" s="276" t="s">
        <v>196</v>
      </c>
      <c r="E62" s="89"/>
      <c r="F62" s="26" t="s">
        <v>192</v>
      </c>
      <c r="G62" s="26">
        <v>3</v>
      </c>
      <c r="H62" s="243">
        <v>0.75</v>
      </c>
      <c r="I62" s="53" t="s">
        <v>341</v>
      </c>
      <c r="J62" s="89"/>
      <c r="K62" s="107" t="s">
        <v>45</v>
      </c>
      <c r="L62" s="107" t="s">
        <v>45</v>
      </c>
      <c r="M62" s="107" t="s">
        <v>45</v>
      </c>
      <c r="N62" s="107" t="s">
        <v>45</v>
      </c>
      <c r="O62" s="107" t="s">
        <v>45</v>
      </c>
      <c r="P62" s="107" t="s">
        <v>45</v>
      </c>
      <c r="Q62" s="107" t="s">
        <v>45</v>
      </c>
      <c r="R62" s="107" t="s">
        <v>45</v>
      </c>
      <c r="S62" s="107">
        <v>1</v>
      </c>
      <c r="T62" s="107" t="s">
        <v>45</v>
      </c>
      <c r="U62" s="107">
        <v>1</v>
      </c>
      <c r="V62" s="209">
        <v>1</v>
      </c>
      <c r="W62" s="107" t="s">
        <v>45</v>
      </c>
      <c r="X62" s="107" t="s">
        <v>45</v>
      </c>
      <c r="Y62" s="107" t="s">
        <v>45</v>
      </c>
      <c r="Z62" s="107" t="s">
        <v>45</v>
      </c>
      <c r="AA62" s="296">
        <v>1</v>
      </c>
      <c r="AB62" s="297">
        <v>0.05</v>
      </c>
      <c r="AC62" s="297">
        <v>0.85</v>
      </c>
      <c r="AD62" s="297">
        <v>0.85</v>
      </c>
      <c r="AE62" s="107">
        <v>1</v>
      </c>
      <c r="AF62" s="107" t="s">
        <v>45</v>
      </c>
      <c r="AG62" s="107">
        <v>1</v>
      </c>
      <c r="AH62" s="209">
        <v>1</v>
      </c>
      <c r="AI62" s="107" t="s">
        <v>45</v>
      </c>
      <c r="AJ62" s="107" t="s">
        <v>45</v>
      </c>
      <c r="AK62" s="107" t="s">
        <v>45</v>
      </c>
      <c r="AL62" s="107" t="s">
        <v>45</v>
      </c>
      <c r="AM62" s="107">
        <v>1</v>
      </c>
      <c r="AN62" s="107" t="s">
        <v>45</v>
      </c>
      <c r="AO62" s="107">
        <v>1</v>
      </c>
      <c r="AP62" s="209">
        <v>1</v>
      </c>
      <c r="AQ62" s="107" t="s">
        <v>45</v>
      </c>
      <c r="AR62" s="107" t="s">
        <v>45</v>
      </c>
      <c r="AS62" s="107" t="s">
        <v>45</v>
      </c>
      <c r="AT62" s="107" t="s">
        <v>45</v>
      </c>
      <c r="AU62" s="107" t="s">
        <v>45</v>
      </c>
      <c r="AV62" s="107" t="s">
        <v>45</v>
      </c>
      <c r="AW62" s="107" t="s">
        <v>45</v>
      </c>
      <c r="AX62" s="107" t="s">
        <v>45</v>
      </c>
      <c r="AY62" s="223"/>
    </row>
    <row r="63" ht="114" spans="1:51">
      <c r="A63" s="89"/>
      <c r="B63" s="242">
        <v>22</v>
      </c>
      <c r="C63" s="276" t="s">
        <v>197</v>
      </c>
      <c r="D63" s="27" t="s">
        <v>198</v>
      </c>
      <c r="E63" s="89"/>
      <c r="F63" s="26" t="s">
        <v>192</v>
      </c>
      <c r="G63" s="26">
        <v>1446</v>
      </c>
      <c r="H63" s="282">
        <v>0.964</v>
      </c>
      <c r="I63" s="53" t="s">
        <v>341</v>
      </c>
      <c r="J63" s="27" t="s">
        <v>200</v>
      </c>
      <c r="K63" s="107" t="s">
        <v>45</v>
      </c>
      <c r="L63" s="107" t="s">
        <v>45</v>
      </c>
      <c r="M63" s="107" t="s">
        <v>45</v>
      </c>
      <c r="N63" s="107" t="s">
        <v>45</v>
      </c>
      <c r="O63" s="107" t="s">
        <v>45</v>
      </c>
      <c r="P63" s="107" t="s">
        <v>45</v>
      </c>
      <c r="Q63" s="107" t="s">
        <v>45</v>
      </c>
      <c r="R63" s="107" t="s">
        <v>45</v>
      </c>
      <c r="S63" s="107" t="s">
        <v>45</v>
      </c>
      <c r="T63" s="107" t="s">
        <v>45</v>
      </c>
      <c r="U63" s="107" t="s">
        <v>45</v>
      </c>
      <c r="V63" s="107" t="s">
        <v>45</v>
      </c>
      <c r="W63" s="107">
        <v>1500</v>
      </c>
      <c r="X63" s="107">
        <v>1446</v>
      </c>
      <c r="Y63" s="107">
        <v>1446</v>
      </c>
      <c r="Z63" s="114">
        <v>0.964</v>
      </c>
      <c r="AA63" s="107" t="s">
        <v>45</v>
      </c>
      <c r="AB63" s="107" t="s">
        <v>45</v>
      </c>
      <c r="AC63" s="107" t="s">
        <v>45</v>
      </c>
      <c r="AD63" s="107" t="s">
        <v>45</v>
      </c>
      <c r="AE63" s="107" t="s">
        <v>45</v>
      </c>
      <c r="AF63" s="107" t="s">
        <v>45</v>
      </c>
      <c r="AG63" s="107" t="s">
        <v>45</v>
      </c>
      <c r="AH63" s="107" t="s">
        <v>45</v>
      </c>
      <c r="AI63" s="107" t="s">
        <v>45</v>
      </c>
      <c r="AJ63" s="107" t="s">
        <v>45</v>
      </c>
      <c r="AK63" s="107" t="s">
        <v>45</v>
      </c>
      <c r="AL63" s="107" t="s">
        <v>45</v>
      </c>
      <c r="AM63" s="107" t="s">
        <v>45</v>
      </c>
      <c r="AN63" s="107" t="s">
        <v>45</v>
      </c>
      <c r="AO63" s="107" t="s">
        <v>45</v>
      </c>
      <c r="AP63" s="107" t="s">
        <v>45</v>
      </c>
      <c r="AQ63" s="107" t="s">
        <v>45</v>
      </c>
      <c r="AR63" s="107" t="s">
        <v>45</v>
      </c>
      <c r="AS63" s="107" t="s">
        <v>45</v>
      </c>
      <c r="AT63" s="107" t="s">
        <v>45</v>
      </c>
      <c r="AU63" s="107" t="s">
        <v>45</v>
      </c>
      <c r="AV63" s="107" t="s">
        <v>45</v>
      </c>
      <c r="AW63" s="107" t="s">
        <v>45</v>
      </c>
      <c r="AX63" s="107" t="s">
        <v>45</v>
      </c>
      <c r="AY63" s="298"/>
    </row>
    <row r="64" ht="85.5" spans="1:51">
      <c r="A64" s="89"/>
      <c r="B64" s="242">
        <v>23</v>
      </c>
      <c r="C64" s="276" t="s">
        <v>201</v>
      </c>
      <c r="D64" s="27" t="s">
        <v>202</v>
      </c>
      <c r="E64" s="89"/>
      <c r="F64" s="26" t="s">
        <v>192</v>
      </c>
      <c r="G64" s="164">
        <v>244</v>
      </c>
      <c r="H64" s="165">
        <v>1.0796</v>
      </c>
      <c r="I64" s="53" t="s">
        <v>341</v>
      </c>
      <c r="J64" s="27" t="s">
        <v>394</v>
      </c>
      <c r="K64" s="96">
        <v>24</v>
      </c>
      <c r="L64" s="93">
        <v>26</v>
      </c>
      <c r="M64" s="93">
        <v>26</v>
      </c>
      <c r="N64" s="94">
        <v>1.0833</v>
      </c>
      <c r="O64" s="26" t="s">
        <v>45</v>
      </c>
      <c r="P64" s="200" t="s">
        <v>45</v>
      </c>
      <c r="Q64" s="200" t="s">
        <v>45</v>
      </c>
      <c r="R64" s="200" t="s">
        <v>45</v>
      </c>
      <c r="S64" s="26">
        <v>11</v>
      </c>
      <c r="T64" s="26">
        <v>3</v>
      </c>
      <c r="U64" s="26">
        <v>11</v>
      </c>
      <c r="V64" s="243">
        <v>1</v>
      </c>
      <c r="W64" s="26">
        <v>43</v>
      </c>
      <c r="X64" s="26">
        <v>0</v>
      </c>
      <c r="Y64" s="26">
        <v>43</v>
      </c>
      <c r="Z64" s="243">
        <v>1</v>
      </c>
      <c r="AA64" s="26">
        <v>30</v>
      </c>
      <c r="AB64" s="26">
        <v>10</v>
      </c>
      <c r="AC64" s="26">
        <v>40</v>
      </c>
      <c r="AD64" s="53">
        <v>1.3333</v>
      </c>
      <c r="AE64" s="26">
        <v>59</v>
      </c>
      <c r="AF64" s="26">
        <v>10</v>
      </c>
      <c r="AG64" s="26">
        <v>59</v>
      </c>
      <c r="AH64" s="243">
        <v>1</v>
      </c>
      <c r="AI64" s="26">
        <v>19</v>
      </c>
      <c r="AJ64" s="26">
        <v>0</v>
      </c>
      <c r="AK64" s="26">
        <v>19</v>
      </c>
      <c r="AL64" s="243">
        <v>1</v>
      </c>
      <c r="AM64" s="26">
        <v>40</v>
      </c>
      <c r="AN64" s="26">
        <v>46</v>
      </c>
      <c r="AO64" s="26">
        <v>46</v>
      </c>
      <c r="AP64" s="243">
        <v>1.15</v>
      </c>
      <c r="AQ64" s="107" t="s">
        <v>45</v>
      </c>
      <c r="AR64" s="107" t="s">
        <v>45</v>
      </c>
      <c r="AS64" s="107" t="s">
        <v>45</v>
      </c>
      <c r="AT64" s="107" t="s">
        <v>45</v>
      </c>
      <c r="AU64" s="107" t="s">
        <v>45</v>
      </c>
      <c r="AV64" s="107" t="s">
        <v>45</v>
      </c>
      <c r="AW64" s="107" t="s">
        <v>45</v>
      </c>
      <c r="AX64" s="107" t="s">
        <v>45</v>
      </c>
      <c r="AY64" s="298"/>
    </row>
    <row r="65" ht="121.5" spans="1:51">
      <c r="A65" s="89"/>
      <c r="B65" s="242">
        <v>24</v>
      </c>
      <c r="C65" s="276" t="s">
        <v>205</v>
      </c>
      <c r="D65" s="27" t="s">
        <v>206</v>
      </c>
      <c r="E65" s="89"/>
      <c r="F65" s="26" t="s">
        <v>192</v>
      </c>
      <c r="G65" s="299">
        <v>15236</v>
      </c>
      <c r="H65" s="300">
        <v>1.0646</v>
      </c>
      <c r="I65" s="53" t="s">
        <v>341</v>
      </c>
      <c r="J65" s="202" t="s">
        <v>208</v>
      </c>
      <c r="K65" s="296">
        <v>5558</v>
      </c>
      <c r="L65" s="296">
        <v>0</v>
      </c>
      <c r="M65" s="296">
        <v>6648</v>
      </c>
      <c r="N65" s="121">
        <v>1.1961</v>
      </c>
      <c r="O65" s="299">
        <v>104</v>
      </c>
      <c r="P65" s="299">
        <v>0</v>
      </c>
      <c r="Q65" s="299">
        <v>128</v>
      </c>
      <c r="R65" s="300">
        <v>1.2308</v>
      </c>
      <c r="S65" s="299">
        <v>1357</v>
      </c>
      <c r="T65" s="299">
        <v>0</v>
      </c>
      <c r="U65" s="299">
        <v>1220</v>
      </c>
      <c r="V65" s="305">
        <v>0.899</v>
      </c>
      <c r="W65" s="299">
        <v>343</v>
      </c>
      <c r="X65" s="299">
        <v>0</v>
      </c>
      <c r="Y65" s="299">
        <v>373</v>
      </c>
      <c r="Z65" s="300">
        <v>1.0875</v>
      </c>
      <c r="AA65" s="299">
        <v>4071</v>
      </c>
      <c r="AB65" s="299">
        <v>0</v>
      </c>
      <c r="AC65" s="299">
        <v>3952</v>
      </c>
      <c r="AD65" s="300">
        <v>0.9708</v>
      </c>
      <c r="AE65" s="299">
        <v>1538</v>
      </c>
      <c r="AF65" s="299">
        <v>0</v>
      </c>
      <c r="AG65" s="299">
        <v>1521</v>
      </c>
      <c r="AH65" s="300">
        <v>0.9889</v>
      </c>
      <c r="AI65" s="299">
        <v>262</v>
      </c>
      <c r="AJ65" s="299">
        <v>0</v>
      </c>
      <c r="AK65" s="299">
        <v>269</v>
      </c>
      <c r="AL65" s="300">
        <v>1.0267</v>
      </c>
      <c r="AM65" s="299">
        <v>1078</v>
      </c>
      <c r="AN65" s="299">
        <v>0</v>
      </c>
      <c r="AO65" s="299">
        <v>1125</v>
      </c>
      <c r="AP65" s="300">
        <v>1.0436</v>
      </c>
      <c r="AQ65" s="107" t="s">
        <v>45</v>
      </c>
      <c r="AR65" s="107" t="s">
        <v>45</v>
      </c>
      <c r="AS65" s="107" t="s">
        <v>45</v>
      </c>
      <c r="AT65" s="107" t="s">
        <v>45</v>
      </c>
      <c r="AU65" s="107" t="s">
        <v>45</v>
      </c>
      <c r="AV65" s="107" t="s">
        <v>45</v>
      </c>
      <c r="AW65" s="107" t="s">
        <v>45</v>
      </c>
      <c r="AX65" s="107" t="s">
        <v>45</v>
      </c>
      <c r="AY65" s="223"/>
    </row>
    <row r="66" ht="19.5" spans="1:51">
      <c r="A66" s="89"/>
      <c r="B66" s="195"/>
      <c r="C66" s="89"/>
      <c r="D66" s="27" t="s">
        <v>209</v>
      </c>
      <c r="E66" s="89"/>
      <c r="F66" s="26" t="s">
        <v>91</v>
      </c>
      <c r="G66" s="26">
        <v>40</v>
      </c>
      <c r="H66" s="53">
        <v>0.4878</v>
      </c>
      <c r="I66" s="68" t="s">
        <v>341</v>
      </c>
      <c r="J66" s="59" t="s">
        <v>395</v>
      </c>
      <c r="K66" s="96" t="s">
        <v>45</v>
      </c>
      <c r="L66" s="93" t="s">
        <v>45</v>
      </c>
      <c r="M66" s="93" t="s">
        <v>45</v>
      </c>
      <c r="N66" s="93" t="s">
        <v>45</v>
      </c>
      <c r="O66" s="119">
        <v>15</v>
      </c>
      <c r="P66" s="303">
        <v>0</v>
      </c>
      <c r="Q66" s="303">
        <v>15</v>
      </c>
      <c r="R66" s="304">
        <v>1</v>
      </c>
      <c r="S66" s="119">
        <v>9</v>
      </c>
      <c r="T66" s="119">
        <v>0</v>
      </c>
      <c r="U66" s="119">
        <v>7</v>
      </c>
      <c r="V66" s="120">
        <v>0.7778</v>
      </c>
      <c r="W66" s="119">
        <v>4</v>
      </c>
      <c r="X66" s="119">
        <v>0</v>
      </c>
      <c r="Y66" s="119">
        <v>4</v>
      </c>
      <c r="Z66" s="120">
        <v>1</v>
      </c>
      <c r="AA66" s="119">
        <v>20</v>
      </c>
      <c r="AB66" s="119">
        <v>0</v>
      </c>
      <c r="AC66" s="119">
        <v>0</v>
      </c>
      <c r="AD66" s="120">
        <v>0</v>
      </c>
      <c r="AE66" s="119">
        <v>16</v>
      </c>
      <c r="AF66" s="119">
        <v>0</v>
      </c>
      <c r="AG66" s="119">
        <v>14</v>
      </c>
      <c r="AH66" s="120">
        <v>0.875</v>
      </c>
      <c r="AI66" s="119">
        <v>9</v>
      </c>
      <c r="AJ66" s="119">
        <v>0</v>
      </c>
      <c r="AK66" s="119">
        <v>0</v>
      </c>
      <c r="AL66" s="120">
        <v>0</v>
      </c>
      <c r="AM66" s="119">
        <v>9</v>
      </c>
      <c r="AN66" s="119">
        <v>0</v>
      </c>
      <c r="AO66" s="119">
        <v>0</v>
      </c>
      <c r="AP66" s="120">
        <v>0</v>
      </c>
      <c r="AQ66" s="93" t="s">
        <v>45</v>
      </c>
      <c r="AR66" s="93" t="s">
        <v>45</v>
      </c>
      <c r="AS66" s="93" t="s">
        <v>45</v>
      </c>
      <c r="AT66" s="93" t="s">
        <v>45</v>
      </c>
      <c r="AU66" s="93" t="s">
        <v>45</v>
      </c>
      <c r="AV66" s="93" t="s">
        <v>45</v>
      </c>
      <c r="AW66" s="93" t="s">
        <v>45</v>
      </c>
      <c r="AX66" s="93" t="s">
        <v>45</v>
      </c>
      <c r="AY66" s="223" t="s">
        <v>212</v>
      </c>
    </row>
    <row r="67" ht="51.75" customHeight="true" spans="1:51">
      <c r="A67" s="89"/>
      <c r="B67" s="195"/>
      <c r="C67" s="89"/>
      <c r="D67" s="27" t="s">
        <v>213</v>
      </c>
      <c r="E67" s="89"/>
      <c r="F67" s="26" t="s">
        <v>91</v>
      </c>
      <c r="G67" s="26">
        <v>16</v>
      </c>
      <c r="H67" s="53">
        <v>0.2909</v>
      </c>
      <c r="I67" s="68" t="s">
        <v>341</v>
      </c>
      <c r="J67" s="89"/>
      <c r="K67" s="96" t="s">
        <v>45</v>
      </c>
      <c r="L67" s="93" t="s">
        <v>45</v>
      </c>
      <c r="M67" s="93" t="s">
        <v>45</v>
      </c>
      <c r="N67" s="93" t="s">
        <v>45</v>
      </c>
      <c r="O67" s="119">
        <v>6</v>
      </c>
      <c r="P67" s="119">
        <v>0</v>
      </c>
      <c r="Q67" s="119">
        <v>6</v>
      </c>
      <c r="R67" s="120">
        <v>1</v>
      </c>
      <c r="S67" s="119">
        <v>9</v>
      </c>
      <c r="T67" s="119">
        <v>0</v>
      </c>
      <c r="U67" s="119">
        <v>7</v>
      </c>
      <c r="V67" s="120">
        <v>0.7778</v>
      </c>
      <c r="W67" s="119">
        <v>3</v>
      </c>
      <c r="X67" s="119">
        <v>0</v>
      </c>
      <c r="Y67" s="119">
        <v>3</v>
      </c>
      <c r="Z67" s="120">
        <v>1</v>
      </c>
      <c r="AA67" s="119">
        <v>20</v>
      </c>
      <c r="AB67" s="119">
        <v>0</v>
      </c>
      <c r="AC67" s="119">
        <v>0</v>
      </c>
      <c r="AD67" s="120">
        <v>0</v>
      </c>
      <c r="AE67" s="119">
        <v>9</v>
      </c>
      <c r="AF67" s="119">
        <v>0</v>
      </c>
      <c r="AG67" s="119">
        <v>0</v>
      </c>
      <c r="AH67" s="120">
        <v>0</v>
      </c>
      <c r="AI67" s="119">
        <v>3</v>
      </c>
      <c r="AJ67" s="119">
        <v>0</v>
      </c>
      <c r="AK67" s="119">
        <v>0</v>
      </c>
      <c r="AL67" s="120">
        <v>0</v>
      </c>
      <c r="AM67" s="119">
        <v>5</v>
      </c>
      <c r="AN67" s="119">
        <v>0</v>
      </c>
      <c r="AO67" s="119">
        <v>0</v>
      </c>
      <c r="AP67" s="120">
        <v>0</v>
      </c>
      <c r="AQ67" s="93" t="s">
        <v>45</v>
      </c>
      <c r="AR67" s="93" t="s">
        <v>45</v>
      </c>
      <c r="AS67" s="93" t="s">
        <v>45</v>
      </c>
      <c r="AT67" s="93" t="s">
        <v>45</v>
      </c>
      <c r="AU67" s="93" t="s">
        <v>45</v>
      </c>
      <c r="AV67" s="93" t="s">
        <v>45</v>
      </c>
      <c r="AW67" s="93" t="s">
        <v>45</v>
      </c>
      <c r="AX67" s="93" t="s">
        <v>45</v>
      </c>
      <c r="AY67" s="89"/>
    </row>
    <row r="68" ht="14.25" spans="1:51">
      <c r="A68" s="89"/>
      <c r="B68" s="242">
        <v>25</v>
      </c>
      <c r="C68" s="276" t="s">
        <v>214</v>
      </c>
      <c r="D68" s="27" t="s">
        <v>215</v>
      </c>
      <c r="E68" s="89"/>
      <c r="F68" s="26" t="s">
        <v>192</v>
      </c>
      <c r="G68" s="26">
        <v>24224</v>
      </c>
      <c r="H68" s="53">
        <v>1.0532</v>
      </c>
      <c r="I68" s="53" t="s">
        <v>341</v>
      </c>
      <c r="J68" s="202" t="s">
        <v>217</v>
      </c>
      <c r="K68" s="107" t="s">
        <v>45</v>
      </c>
      <c r="L68" s="107" t="s">
        <v>45</v>
      </c>
      <c r="M68" s="107" t="s">
        <v>45</v>
      </c>
      <c r="N68" s="107" t="s">
        <v>45</v>
      </c>
      <c r="O68" s="107">
        <v>3445</v>
      </c>
      <c r="P68" s="107">
        <v>67</v>
      </c>
      <c r="Q68" s="107">
        <v>4119</v>
      </c>
      <c r="R68" s="114">
        <v>1.1956</v>
      </c>
      <c r="S68" s="107">
        <v>2631</v>
      </c>
      <c r="T68" s="107">
        <v>0</v>
      </c>
      <c r="U68" s="107">
        <v>2480</v>
      </c>
      <c r="V68" s="114">
        <v>0.9426</v>
      </c>
      <c r="W68" s="107">
        <v>1612</v>
      </c>
      <c r="X68" s="107">
        <v>59</v>
      </c>
      <c r="Y68" s="107">
        <v>1643</v>
      </c>
      <c r="Z68" s="114">
        <v>1.0192</v>
      </c>
      <c r="AA68" s="107">
        <v>7073</v>
      </c>
      <c r="AB68" s="107">
        <v>115</v>
      </c>
      <c r="AC68" s="107">
        <v>7719</v>
      </c>
      <c r="AD68" s="114">
        <v>1.0913</v>
      </c>
      <c r="AE68" s="107">
        <v>4269</v>
      </c>
      <c r="AF68" s="107">
        <v>25</v>
      </c>
      <c r="AG68" s="107">
        <v>4424</v>
      </c>
      <c r="AH68" s="114">
        <v>1.0363</v>
      </c>
      <c r="AI68" s="107">
        <v>1562</v>
      </c>
      <c r="AJ68" s="107">
        <v>50</v>
      </c>
      <c r="AK68" s="296">
        <v>1371</v>
      </c>
      <c r="AL68" s="114">
        <v>0.8777</v>
      </c>
      <c r="AM68" s="107">
        <v>2408</v>
      </c>
      <c r="AN68" s="107">
        <v>135</v>
      </c>
      <c r="AO68" s="107">
        <v>2468</v>
      </c>
      <c r="AP68" s="114">
        <v>1.0249</v>
      </c>
      <c r="AQ68" s="107" t="s">
        <v>45</v>
      </c>
      <c r="AR68" s="107" t="s">
        <v>45</v>
      </c>
      <c r="AS68" s="107" t="s">
        <v>45</v>
      </c>
      <c r="AT68" s="107" t="s">
        <v>45</v>
      </c>
      <c r="AU68" s="107" t="s">
        <v>45</v>
      </c>
      <c r="AV68" s="107" t="s">
        <v>45</v>
      </c>
      <c r="AW68" s="107" t="s">
        <v>45</v>
      </c>
      <c r="AX68" s="107" t="s">
        <v>45</v>
      </c>
      <c r="AY68" s="223"/>
    </row>
    <row r="69" ht="14.25" spans="1:51">
      <c r="A69" s="89"/>
      <c r="B69" s="195"/>
      <c r="C69" s="89"/>
      <c r="D69" s="27" t="s">
        <v>218</v>
      </c>
      <c r="E69" s="89"/>
      <c r="F69" s="26" t="s">
        <v>192</v>
      </c>
      <c r="G69" s="26">
        <v>87224</v>
      </c>
      <c r="H69" s="53">
        <v>1.0142</v>
      </c>
      <c r="I69" s="53" t="s">
        <v>341</v>
      </c>
      <c r="J69" s="89"/>
      <c r="K69" s="107" t="s">
        <v>45</v>
      </c>
      <c r="L69" s="107" t="s">
        <v>45</v>
      </c>
      <c r="M69" s="107" t="s">
        <v>45</v>
      </c>
      <c r="N69" s="107" t="s">
        <v>45</v>
      </c>
      <c r="O69" s="107">
        <v>13988</v>
      </c>
      <c r="P69" s="107">
        <v>14606</v>
      </c>
      <c r="Q69" s="107">
        <v>14606</v>
      </c>
      <c r="R69" s="114">
        <v>1.0442</v>
      </c>
      <c r="S69" s="107">
        <v>9360</v>
      </c>
      <c r="T69" s="107">
        <v>9234</v>
      </c>
      <c r="U69" s="107">
        <v>9234</v>
      </c>
      <c r="V69" s="114">
        <v>0.9865</v>
      </c>
      <c r="W69" s="107">
        <v>5735</v>
      </c>
      <c r="X69" s="107">
        <v>5781</v>
      </c>
      <c r="Y69" s="107">
        <v>5781</v>
      </c>
      <c r="Z69" s="282">
        <v>1.008</v>
      </c>
      <c r="AA69" s="107">
        <v>26880</v>
      </c>
      <c r="AB69" s="107">
        <v>27504</v>
      </c>
      <c r="AC69" s="107">
        <v>27504</v>
      </c>
      <c r="AD69" s="114">
        <v>1.0232</v>
      </c>
      <c r="AE69" s="107">
        <v>15189</v>
      </c>
      <c r="AF69" s="107">
        <v>15382</v>
      </c>
      <c r="AG69" s="107">
        <v>15382</v>
      </c>
      <c r="AH69" s="114">
        <v>1.0127</v>
      </c>
      <c r="AI69" s="107">
        <v>5561</v>
      </c>
      <c r="AJ69" s="296">
        <v>5384</v>
      </c>
      <c r="AK69" s="296">
        <v>5384</v>
      </c>
      <c r="AL69" s="114">
        <v>0.9682</v>
      </c>
      <c r="AM69" s="107">
        <v>9287</v>
      </c>
      <c r="AN69" s="107">
        <v>9333</v>
      </c>
      <c r="AO69" s="107">
        <v>9333</v>
      </c>
      <c r="AP69" s="282">
        <v>1.005</v>
      </c>
      <c r="AQ69" s="107" t="s">
        <v>45</v>
      </c>
      <c r="AR69" s="107" t="s">
        <v>45</v>
      </c>
      <c r="AS69" s="107" t="s">
        <v>45</v>
      </c>
      <c r="AT69" s="107" t="s">
        <v>45</v>
      </c>
      <c r="AU69" s="107" t="s">
        <v>45</v>
      </c>
      <c r="AV69" s="107" t="s">
        <v>45</v>
      </c>
      <c r="AW69" s="107" t="s">
        <v>45</v>
      </c>
      <c r="AX69" s="107" t="s">
        <v>45</v>
      </c>
      <c r="AY69" s="223"/>
    </row>
    <row r="70" ht="14.25" spans="1:51">
      <c r="A70" s="60" t="s">
        <v>219</v>
      </c>
      <c r="B70" s="242">
        <v>26</v>
      </c>
      <c r="C70" s="279" t="s">
        <v>220</v>
      </c>
      <c r="D70" s="27" t="s">
        <v>396</v>
      </c>
      <c r="E70" s="89"/>
      <c r="F70" s="200" t="s">
        <v>186</v>
      </c>
      <c r="G70" s="59">
        <v>27</v>
      </c>
      <c r="H70" s="69">
        <v>4.5</v>
      </c>
      <c r="I70" s="68" t="s">
        <v>341</v>
      </c>
      <c r="J70" s="96" t="s">
        <v>26</v>
      </c>
      <c r="K70" s="93" t="s">
        <v>45</v>
      </c>
      <c r="L70" s="93" t="s">
        <v>45</v>
      </c>
      <c r="M70" s="59">
        <v>14</v>
      </c>
      <c r="N70" s="93" t="s">
        <v>45</v>
      </c>
      <c r="O70" s="93" t="s">
        <v>45</v>
      </c>
      <c r="P70" s="93" t="s">
        <v>45</v>
      </c>
      <c r="Q70" s="59" t="s">
        <v>45</v>
      </c>
      <c r="R70" s="93" t="s">
        <v>45</v>
      </c>
      <c r="S70" s="93" t="s">
        <v>45</v>
      </c>
      <c r="T70" s="93" t="s">
        <v>45</v>
      </c>
      <c r="U70" s="59">
        <v>3</v>
      </c>
      <c r="V70" s="93" t="s">
        <v>45</v>
      </c>
      <c r="W70" s="93" t="s">
        <v>45</v>
      </c>
      <c r="X70" s="93" t="s">
        <v>45</v>
      </c>
      <c r="Y70" s="59">
        <v>2</v>
      </c>
      <c r="Z70" s="93" t="s">
        <v>45</v>
      </c>
      <c r="AA70" s="93" t="s">
        <v>45</v>
      </c>
      <c r="AB70" s="93" t="s">
        <v>45</v>
      </c>
      <c r="AC70" s="59">
        <v>2</v>
      </c>
      <c r="AD70" s="93" t="s">
        <v>45</v>
      </c>
      <c r="AE70" s="93" t="s">
        <v>45</v>
      </c>
      <c r="AF70" s="93" t="s">
        <v>45</v>
      </c>
      <c r="AG70" s="59">
        <v>2</v>
      </c>
      <c r="AH70" s="93" t="s">
        <v>45</v>
      </c>
      <c r="AI70" s="93" t="s">
        <v>45</v>
      </c>
      <c r="AJ70" s="93" t="s">
        <v>45</v>
      </c>
      <c r="AK70" s="59">
        <v>1</v>
      </c>
      <c r="AL70" s="93" t="s">
        <v>45</v>
      </c>
      <c r="AM70" s="93" t="s">
        <v>45</v>
      </c>
      <c r="AN70" s="93" t="s">
        <v>45</v>
      </c>
      <c r="AO70" s="59">
        <v>3</v>
      </c>
      <c r="AP70" s="93" t="s">
        <v>45</v>
      </c>
      <c r="AQ70" s="93" t="s">
        <v>45</v>
      </c>
      <c r="AR70" s="93" t="s">
        <v>45</v>
      </c>
      <c r="AS70" s="93" t="s">
        <v>45</v>
      </c>
      <c r="AT70" s="94" t="s">
        <v>45</v>
      </c>
      <c r="AU70" s="93" t="s">
        <v>45</v>
      </c>
      <c r="AV70" s="93" t="s">
        <v>45</v>
      </c>
      <c r="AW70" s="93" t="s">
        <v>45</v>
      </c>
      <c r="AX70" s="94" t="s">
        <v>45</v>
      </c>
      <c r="AY70" s="223" t="s">
        <v>223</v>
      </c>
    </row>
    <row r="71" ht="19.5" spans="1:51">
      <c r="A71" s="89"/>
      <c r="B71" s="195"/>
      <c r="C71" s="89"/>
      <c r="D71" s="27" t="s">
        <v>224</v>
      </c>
      <c r="E71" s="89"/>
      <c r="F71" s="200" t="s">
        <v>186</v>
      </c>
      <c r="G71" s="59">
        <v>5763</v>
      </c>
      <c r="H71" s="53">
        <v>1.1761</v>
      </c>
      <c r="I71" s="53" t="s">
        <v>341</v>
      </c>
      <c r="J71" s="195"/>
      <c r="K71" s="119" t="s">
        <v>45</v>
      </c>
      <c r="L71" s="119" t="s">
        <v>45</v>
      </c>
      <c r="M71" s="119" t="s">
        <v>45</v>
      </c>
      <c r="N71" s="119" t="s">
        <v>45</v>
      </c>
      <c r="O71" s="119">
        <v>707</v>
      </c>
      <c r="P71" s="119">
        <v>156</v>
      </c>
      <c r="Q71" s="119">
        <v>1372</v>
      </c>
      <c r="R71" s="120">
        <v>1.9406</v>
      </c>
      <c r="S71" s="119">
        <v>498</v>
      </c>
      <c r="T71" s="119">
        <v>66</v>
      </c>
      <c r="U71" s="119">
        <v>426</v>
      </c>
      <c r="V71" s="120">
        <v>0.8554</v>
      </c>
      <c r="W71" s="119">
        <v>348</v>
      </c>
      <c r="X71" s="119">
        <v>0</v>
      </c>
      <c r="Y71" s="119">
        <v>348</v>
      </c>
      <c r="Z71" s="153">
        <v>1</v>
      </c>
      <c r="AA71" s="119">
        <v>1566</v>
      </c>
      <c r="AB71" s="119">
        <v>64</v>
      </c>
      <c r="AC71" s="119">
        <v>1597</v>
      </c>
      <c r="AD71" s="120">
        <v>1.0198</v>
      </c>
      <c r="AE71" s="119">
        <v>867</v>
      </c>
      <c r="AF71" s="119">
        <v>164</v>
      </c>
      <c r="AG71" s="119">
        <v>893</v>
      </c>
      <c r="AH71" s="153">
        <v>1.03</v>
      </c>
      <c r="AI71" s="119">
        <v>267</v>
      </c>
      <c r="AJ71" s="119">
        <v>77</v>
      </c>
      <c r="AK71" s="119">
        <v>271</v>
      </c>
      <c r="AL71" s="188">
        <v>1.015</v>
      </c>
      <c r="AM71" s="119">
        <v>647</v>
      </c>
      <c r="AN71" s="119">
        <v>151</v>
      </c>
      <c r="AO71" s="119">
        <v>856</v>
      </c>
      <c r="AP71" s="188">
        <v>1.323</v>
      </c>
      <c r="AQ71" s="93" t="s">
        <v>45</v>
      </c>
      <c r="AR71" s="93" t="s">
        <v>45</v>
      </c>
      <c r="AS71" s="93" t="s">
        <v>45</v>
      </c>
      <c r="AT71" s="93" t="s">
        <v>45</v>
      </c>
      <c r="AU71" s="93" t="s">
        <v>45</v>
      </c>
      <c r="AV71" s="93" t="s">
        <v>45</v>
      </c>
      <c r="AW71" s="93" t="s">
        <v>45</v>
      </c>
      <c r="AX71" s="93" t="s">
        <v>45</v>
      </c>
      <c r="AY71" s="223"/>
    </row>
    <row r="72" ht="19.5" spans="1:51">
      <c r="A72" s="89"/>
      <c r="B72" s="195"/>
      <c r="C72" s="89"/>
      <c r="D72" s="27" t="s">
        <v>225</v>
      </c>
      <c r="E72" s="89"/>
      <c r="F72" s="200" t="s">
        <v>186</v>
      </c>
      <c r="G72" s="59">
        <v>25678</v>
      </c>
      <c r="H72" s="53">
        <v>2.1221</v>
      </c>
      <c r="I72" s="53" t="s">
        <v>341</v>
      </c>
      <c r="J72" s="195"/>
      <c r="K72" s="119" t="s">
        <v>45</v>
      </c>
      <c r="L72" s="119" t="s">
        <v>45</v>
      </c>
      <c r="M72" s="119" t="s">
        <v>45</v>
      </c>
      <c r="N72" s="119" t="s">
        <v>45</v>
      </c>
      <c r="O72" s="119">
        <v>1697</v>
      </c>
      <c r="P72" s="119">
        <v>0</v>
      </c>
      <c r="Q72" s="119">
        <v>7578</v>
      </c>
      <c r="R72" s="120">
        <v>4.4655</v>
      </c>
      <c r="S72" s="119">
        <v>1256</v>
      </c>
      <c r="T72" s="119">
        <v>113</v>
      </c>
      <c r="U72" s="119">
        <v>1010</v>
      </c>
      <c r="V72" s="120">
        <v>0.8041</v>
      </c>
      <c r="W72" s="119">
        <v>875</v>
      </c>
      <c r="X72" s="119">
        <v>0</v>
      </c>
      <c r="Y72" s="119">
        <v>875</v>
      </c>
      <c r="Z72" s="153">
        <v>1</v>
      </c>
      <c r="AA72" s="119">
        <v>3955</v>
      </c>
      <c r="AB72" s="119">
        <v>6</v>
      </c>
      <c r="AC72" s="119">
        <v>9028</v>
      </c>
      <c r="AD72" s="120">
        <v>2.2827</v>
      </c>
      <c r="AE72" s="119">
        <v>2132</v>
      </c>
      <c r="AF72" s="119">
        <v>55</v>
      </c>
      <c r="AG72" s="119">
        <v>2691</v>
      </c>
      <c r="AH72" s="120">
        <v>1.2622</v>
      </c>
      <c r="AI72" s="119">
        <v>669</v>
      </c>
      <c r="AJ72" s="119">
        <v>20</v>
      </c>
      <c r="AK72" s="119">
        <v>788</v>
      </c>
      <c r="AL72" s="120">
        <v>1.1779</v>
      </c>
      <c r="AM72" s="119">
        <v>1516</v>
      </c>
      <c r="AN72" s="119">
        <v>538</v>
      </c>
      <c r="AO72" s="119">
        <v>3708</v>
      </c>
      <c r="AP72" s="120">
        <v>2.4459</v>
      </c>
      <c r="AQ72" s="93" t="s">
        <v>45</v>
      </c>
      <c r="AR72" s="93" t="s">
        <v>45</v>
      </c>
      <c r="AS72" s="93" t="s">
        <v>45</v>
      </c>
      <c r="AT72" s="93" t="s">
        <v>45</v>
      </c>
      <c r="AU72" s="93" t="s">
        <v>45</v>
      </c>
      <c r="AV72" s="93" t="s">
        <v>45</v>
      </c>
      <c r="AW72" s="93" t="s">
        <v>45</v>
      </c>
      <c r="AX72" s="93" t="s">
        <v>45</v>
      </c>
      <c r="AY72" s="223"/>
    </row>
    <row r="73" ht="19.5" spans="1:51">
      <c r="A73" s="89"/>
      <c r="B73" s="195"/>
      <c r="C73" s="89"/>
      <c r="D73" s="27" t="s">
        <v>226</v>
      </c>
      <c r="E73" s="89"/>
      <c r="F73" s="200" t="s">
        <v>186</v>
      </c>
      <c r="G73" s="59">
        <v>65</v>
      </c>
      <c r="H73" s="53">
        <v>4.3333</v>
      </c>
      <c r="I73" s="53" t="s">
        <v>341</v>
      </c>
      <c r="J73" s="195"/>
      <c r="K73" s="119" t="s">
        <v>45</v>
      </c>
      <c r="L73" s="119" t="s">
        <v>45</v>
      </c>
      <c r="M73" s="119" t="s">
        <v>45</v>
      </c>
      <c r="N73" s="119" t="s">
        <v>45</v>
      </c>
      <c r="O73" s="119" t="s">
        <v>45</v>
      </c>
      <c r="P73" s="119" t="s">
        <v>45</v>
      </c>
      <c r="Q73" s="119" t="s">
        <v>45</v>
      </c>
      <c r="R73" s="119" t="s">
        <v>45</v>
      </c>
      <c r="S73" s="119" t="s">
        <v>45</v>
      </c>
      <c r="T73" s="119" t="s">
        <v>45</v>
      </c>
      <c r="U73" s="119" t="s">
        <v>45</v>
      </c>
      <c r="V73" s="119" t="s">
        <v>45</v>
      </c>
      <c r="W73" s="119" t="s">
        <v>45</v>
      </c>
      <c r="X73" s="119" t="s">
        <v>45</v>
      </c>
      <c r="Y73" s="119">
        <v>20</v>
      </c>
      <c r="Z73" s="153">
        <v>1</v>
      </c>
      <c r="AA73" s="119" t="s">
        <v>45</v>
      </c>
      <c r="AB73" s="119" t="s">
        <v>45</v>
      </c>
      <c r="AC73" s="119" t="s">
        <v>45</v>
      </c>
      <c r="AD73" s="119" t="s">
        <v>45</v>
      </c>
      <c r="AE73" s="119" t="s">
        <v>45</v>
      </c>
      <c r="AF73" s="119" t="s">
        <v>45</v>
      </c>
      <c r="AG73" s="119" t="s">
        <v>45</v>
      </c>
      <c r="AH73" s="119" t="s">
        <v>45</v>
      </c>
      <c r="AI73" s="107" t="s">
        <v>45</v>
      </c>
      <c r="AJ73" s="107" t="s">
        <v>45</v>
      </c>
      <c r="AK73" s="107">
        <v>24</v>
      </c>
      <c r="AL73" s="153">
        <v>1</v>
      </c>
      <c r="AM73" s="119" t="s">
        <v>45</v>
      </c>
      <c r="AN73" s="119">
        <v>21</v>
      </c>
      <c r="AO73" s="119">
        <v>21</v>
      </c>
      <c r="AP73" s="153">
        <v>1</v>
      </c>
      <c r="AQ73" s="93" t="s">
        <v>45</v>
      </c>
      <c r="AR73" s="93" t="s">
        <v>45</v>
      </c>
      <c r="AS73" s="93" t="s">
        <v>45</v>
      </c>
      <c r="AT73" s="93" t="s">
        <v>45</v>
      </c>
      <c r="AU73" s="93" t="s">
        <v>45</v>
      </c>
      <c r="AV73" s="93" t="s">
        <v>45</v>
      </c>
      <c r="AW73" s="93" t="s">
        <v>45</v>
      </c>
      <c r="AX73" s="93" t="s">
        <v>45</v>
      </c>
      <c r="AY73" s="223"/>
    </row>
    <row r="74" ht="19.5" spans="1:51">
      <c r="A74" s="89"/>
      <c r="B74" s="242">
        <v>27</v>
      </c>
      <c r="C74" s="276" t="s">
        <v>227</v>
      </c>
      <c r="D74" s="26" t="s">
        <v>228</v>
      </c>
      <c r="E74" s="27" t="s">
        <v>229</v>
      </c>
      <c r="F74" s="200" t="s">
        <v>186</v>
      </c>
      <c r="G74" s="68">
        <v>0.998</v>
      </c>
      <c r="H74" s="71" t="s">
        <v>45</v>
      </c>
      <c r="I74" s="93" t="s">
        <v>341</v>
      </c>
      <c r="J74" s="302"/>
      <c r="K74" s="119" t="s">
        <v>45</v>
      </c>
      <c r="L74" s="119" t="s">
        <v>45</v>
      </c>
      <c r="M74" s="119" t="s">
        <v>45</v>
      </c>
      <c r="N74" s="119" t="s">
        <v>45</v>
      </c>
      <c r="O74" s="119" t="s">
        <v>231</v>
      </c>
      <c r="P74" s="137" t="s">
        <v>45</v>
      </c>
      <c r="Q74" s="137">
        <v>0.9983</v>
      </c>
      <c r="R74" s="119" t="s">
        <v>45</v>
      </c>
      <c r="S74" s="119" t="s">
        <v>231</v>
      </c>
      <c r="T74" s="151" t="s">
        <v>45</v>
      </c>
      <c r="U74" s="151">
        <v>0.99</v>
      </c>
      <c r="V74" s="119" t="s">
        <v>45</v>
      </c>
      <c r="W74" s="119" t="s">
        <v>231</v>
      </c>
      <c r="X74" s="151" t="s">
        <v>45</v>
      </c>
      <c r="Y74" s="151">
        <v>1</v>
      </c>
      <c r="Z74" s="119" t="s">
        <v>45</v>
      </c>
      <c r="AA74" s="119" t="s">
        <v>231</v>
      </c>
      <c r="AB74" s="151" t="s">
        <v>45</v>
      </c>
      <c r="AC74" s="151">
        <v>1</v>
      </c>
      <c r="AD74" s="119" t="s">
        <v>45</v>
      </c>
      <c r="AE74" s="119" t="s">
        <v>231</v>
      </c>
      <c r="AF74" s="151" t="s">
        <v>45</v>
      </c>
      <c r="AG74" s="151">
        <v>1</v>
      </c>
      <c r="AH74" s="119" t="s">
        <v>45</v>
      </c>
      <c r="AI74" s="119" t="s">
        <v>231</v>
      </c>
      <c r="AJ74" s="151" t="s">
        <v>45</v>
      </c>
      <c r="AK74" s="151">
        <v>1</v>
      </c>
      <c r="AL74" s="119" t="s">
        <v>45</v>
      </c>
      <c r="AM74" s="119" t="s">
        <v>231</v>
      </c>
      <c r="AN74" s="151" t="s">
        <v>45</v>
      </c>
      <c r="AO74" s="151">
        <v>1</v>
      </c>
      <c r="AP74" s="119" t="s">
        <v>45</v>
      </c>
      <c r="AQ74" s="93" t="s">
        <v>45</v>
      </c>
      <c r="AR74" s="93" t="s">
        <v>45</v>
      </c>
      <c r="AS74" s="93" t="s">
        <v>45</v>
      </c>
      <c r="AT74" s="93" t="s">
        <v>45</v>
      </c>
      <c r="AU74" s="93" t="s">
        <v>45</v>
      </c>
      <c r="AV74" s="93" t="s">
        <v>45</v>
      </c>
      <c r="AW74" s="93" t="s">
        <v>45</v>
      </c>
      <c r="AX74" s="93" t="s">
        <v>45</v>
      </c>
      <c r="AY74" s="223"/>
    </row>
    <row r="75" ht="19.5" spans="1:51">
      <c r="A75" s="89"/>
      <c r="B75" s="195"/>
      <c r="C75" s="89"/>
      <c r="D75" s="89"/>
      <c r="E75" s="27" t="s">
        <v>232</v>
      </c>
      <c r="F75" s="200" t="s">
        <v>186</v>
      </c>
      <c r="G75" s="59">
        <v>3500</v>
      </c>
      <c r="H75" s="71" t="s">
        <v>45</v>
      </c>
      <c r="I75" s="93" t="s">
        <v>341</v>
      </c>
      <c r="J75" s="285"/>
      <c r="K75" s="119" t="s">
        <v>45</v>
      </c>
      <c r="L75" s="119" t="s">
        <v>45</v>
      </c>
      <c r="M75" s="119" t="s">
        <v>45</v>
      </c>
      <c r="N75" s="119" t="s">
        <v>45</v>
      </c>
      <c r="O75" s="119" t="s">
        <v>45</v>
      </c>
      <c r="P75" s="136">
        <v>334</v>
      </c>
      <c r="Q75" s="136">
        <v>2376</v>
      </c>
      <c r="R75" s="119" t="s">
        <v>45</v>
      </c>
      <c r="S75" s="119" t="s">
        <v>45</v>
      </c>
      <c r="T75" s="136">
        <v>14</v>
      </c>
      <c r="U75" s="136">
        <v>98</v>
      </c>
      <c r="V75" s="119" t="s">
        <v>45</v>
      </c>
      <c r="W75" s="119" t="s">
        <v>45</v>
      </c>
      <c r="X75" s="136">
        <v>8</v>
      </c>
      <c r="Y75" s="136">
        <v>80</v>
      </c>
      <c r="Z75" s="119" t="s">
        <v>45</v>
      </c>
      <c r="AA75" s="119" t="s">
        <v>45</v>
      </c>
      <c r="AB75" s="136">
        <v>93</v>
      </c>
      <c r="AC75" s="136">
        <v>583</v>
      </c>
      <c r="AD75" s="119" t="s">
        <v>45</v>
      </c>
      <c r="AE75" s="119" t="s">
        <v>45</v>
      </c>
      <c r="AF75" s="136">
        <v>15</v>
      </c>
      <c r="AG75" s="136">
        <v>73</v>
      </c>
      <c r="AH75" s="119" t="s">
        <v>45</v>
      </c>
      <c r="AI75" s="119" t="s">
        <v>45</v>
      </c>
      <c r="AJ75" s="136">
        <v>1</v>
      </c>
      <c r="AK75" s="136">
        <v>14</v>
      </c>
      <c r="AL75" s="119" t="s">
        <v>45</v>
      </c>
      <c r="AM75" s="119" t="s">
        <v>45</v>
      </c>
      <c r="AN75" s="136">
        <v>34</v>
      </c>
      <c r="AO75" s="136">
        <v>276</v>
      </c>
      <c r="AP75" s="119" t="s">
        <v>45</v>
      </c>
      <c r="AQ75" s="93" t="s">
        <v>45</v>
      </c>
      <c r="AR75" s="93" t="s">
        <v>45</v>
      </c>
      <c r="AS75" s="93" t="s">
        <v>45</v>
      </c>
      <c r="AT75" s="93" t="s">
        <v>45</v>
      </c>
      <c r="AU75" s="93" t="s">
        <v>45</v>
      </c>
      <c r="AV75" s="93" t="s">
        <v>45</v>
      </c>
      <c r="AW75" s="93" t="s">
        <v>45</v>
      </c>
      <c r="AX75" s="93" t="s">
        <v>45</v>
      </c>
      <c r="AY75" s="223"/>
    </row>
    <row r="76" ht="19.5" spans="1:51">
      <c r="A76" s="89"/>
      <c r="B76" s="195"/>
      <c r="C76" s="89"/>
      <c r="D76" s="26" t="s">
        <v>233</v>
      </c>
      <c r="E76" s="27" t="s">
        <v>229</v>
      </c>
      <c r="F76" s="200" t="s">
        <v>186</v>
      </c>
      <c r="G76" s="68">
        <v>0.9977</v>
      </c>
      <c r="H76" s="71" t="s">
        <v>45</v>
      </c>
      <c r="I76" s="93" t="s">
        <v>341</v>
      </c>
      <c r="J76" s="285"/>
      <c r="K76" s="119" t="s">
        <v>45</v>
      </c>
      <c r="L76" s="119" t="s">
        <v>45</v>
      </c>
      <c r="M76" s="119" t="s">
        <v>45</v>
      </c>
      <c r="N76" s="119" t="s">
        <v>45</v>
      </c>
      <c r="O76" s="136" t="s">
        <v>234</v>
      </c>
      <c r="P76" s="137" t="s">
        <v>45</v>
      </c>
      <c r="Q76" s="137">
        <v>0.9983</v>
      </c>
      <c r="R76" s="119" t="s">
        <v>45</v>
      </c>
      <c r="S76" s="136" t="s">
        <v>234</v>
      </c>
      <c r="T76" s="151" t="s">
        <v>45</v>
      </c>
      <c r="U76" s="151">
        <v>0.99</v>
      </c>
      <c r="V76" s="119" t="s">
        <v>45</v>
      </c>
      <c r="W76" s="136" t="s">
        <v>234</v>
      </c>
      <c r="X76" s="151" t="s">
        <v>45</v>
      </c>
      <c r="Y76" s="151">
        <v>1</v>
      </c>
      <c r="Z76" s="119" t="s">
        <v>45</v>
      </c>
      <c r="AA76" s="136" t="s">
        <v>234</v>
      </c>
      <c r="AB76" s="151" t="s">
        <v>45</v>
      </c>
      <c r="AC76" s="151">
        <v>1</v>
      </c>
      <c r="AD76" s="119" t="s">
        <v>45</v>
      </c>
      <c r="AE76" s="136" t="s">
        <v>234</v>
      </c>
      <c r="AF76" s="151" t="s">
        <v>45</v>
      </c>
      <c r="AG76" s="151">
        <v>1</v>
      </c>
      <c r="AH76" s="119" t="s">
        <v>45</v>
      </c>
      <c r="AI76" s="136" t="s">
        <v>234</v>
      </c>
      <c r="AJ76" s="151" t="s">
        <v>45</v>
      </c>
      <c r="AK76" s="151">
        <v>1</v>
      </c>
      <c r="AL76" s="119" t="s">
        <v>45</v>
      </c>
      <c r="AM76" s="136" t="s">
        <v>234</v>
      </c>
      <c r="AN76" s="151" t="s">
        <v>45</v>
      </c>
      <c r="AO76" s="137">
        <v>0.9964</v>
      </c>
      <c r="AP76" s="119" t="s">
        <v>45</v>
      </c>
      <c r="AQ76" s="93" t="s">
        <v>45</v>
      </c>
      <c r="AR76" s="93" t="s">
        <v>45</v>
      </c>
      <c r="AS76" s="93" t="s">
        <v>45</v>
      </c>
      <c r="AT76" s="93" t="s">
        <v>45</v>
      </c>
      <c r="AU76" s="93" t="s">
        <v>45</v>
      </c>
      <c r="AV76" s="93" t="s">
        <v>45</v>
      </c>
      <c r="AW76" s="93" t="s">
        <v>45</v>
      </c>
      <c r="AX76" s="93" t="s">
        <v>45</v>
      </c>
      <c r="AY76" s="223"/>
    </row>
    <row r="77" ht="19.5" spans="1:51">
      <c r="A77" s="89"/>
      <c r="B77" s="195"/>
      <c r="C77" s="89"/>
      <c r="D77" s="89"/>
      <c r="E77" s="27" t="s">
        <v>232</v>
      </c>
      <c r="F77" s="200" t="s">
        <v>186</v>
      </c>
      <c r="G77" s="59">
        <v>3499</v>
      </c>
      <c r="H77" s="71" t="s">
        <v>45</v>
      </c>
      <c r="I77" s="93" t="s">
        <v>341</v>
      </c>
      <c r="J77" s="285"/>
      <c r="K77" s="119" t="s">
        <v>45</v>
      </c>
      <c r="L77" s="119" t="s">
        <v>45</v>
      </c>
      <c r="M77" s="119" t="s">
        <v>45</v>
      </c>
      <c r="N77" s="119" t="s">
        <v>45</v>
      </c>
      <c r="O77" s="119" t="s">
        <v>45</v>
      </c>
      <c r="P77" s="136">
        <v>334</v>
      </c>
      <c r="Q77" s="136">
        <v>2376</v>
      </c>
      <c r="R77" s="119" t="s">
        <v>45</v>
      </c>
      <c r="S77" s="119" t="s">
        <v>45</v>
      </c>
      <c r="T77" s="136">
        <v>14</v>
      </c>
      <c r="U77" s="136">
        <v>98</v>
      </c>
      <c r="V77" s="119" t="s">
        <v>45</v>
      </c>
      <c r="W77" s="119" t="s">
        <v>45</v>
      </c>
      <c r="X77" s="136">
        <v>8</v>
      </c>
      <c r="Y77" s="136">
        <v>80</v>
      </c>
      <c r="Z77" s="119" t="s">
        <v>45</v>
      </c>
      <c r="AA77" s="119" t="s">
        <v>45</v>
      </c>
      <c r="AB77" s="136">
        <v>93</v>
      </c>
      <c r="AC77" s="136">
        <v>583</v>
      </c>
      <c r="AD77" s="119" t="s">
        <v>45</v>
      </c>
      <c r="AE77" s="119" t="s">
        <v>45</v>
      </c>
      <c r="AF77" s="136">
        <v>15</v>
      </c>
      <c r="AG77" s="136">
        <v>73</v>
      </c>
      <c r="AH77" s="119" t="s">
        <v>45</v>
      </c>
      <c r="AI77" s="119" t="s">
        <v>45</v>
      </c>
      <c r="AJ77" s="136">
        <v>1</v>
      </c>
      <c r="AK77" s="136">
        <v>14</v>
      </c>
      <c r="AL77" s="119" t="s">
        <v>45</v>
      </c>
      <c r="AM77" s="119" t="s">
        <v>45</v>
      </c>
      <c r="AN77" s="136">
        <v>35</v>
      </c>
      <c r="AO77" s="136">
        <v>275</v>
      </c>
      <c r="AP77" s="119" t="s">
        <v>45</v>
      </c>
      <c r="AQ77" s="93" t="s">
        <v>45</v>
      </c>
      <c r="AR77" s="93" t="s">
        <v>45</v>
      </c>
      <c r="AS77" s="93" t="s">
        <v>45</v>
      </c>
      <c r="AT77" s="93" t="s">
        <v>45</v>
      </c>
      <c r="AU77" s="93" t="s">
        <v>45</v>
      </c>
      <c r="AV77" s="93" t="s">
        <v>45</v>
      </c>
      <c r="AW77" s="93" t="s">
        <v>45</v>
      </c>
      <c r="AX77" s="93" t="s">
        <v>45</v>
      </c>
      <c r="AY77" s="202"/>
    </row>
    <row r="78" ht="19.5" spans="1:51">
      <c r="A78" s="89"/>
      <c r="B78" s="242">
        <v>28</v>
      </c>
      <c r="C78" s="276" t="s">
        <v>235</v>
      </c>
      <c r="D78" s="26" t="s">
        <v>236</v>
      </c>
      <c r="E78" s="27" t="s">
        <v>237</v>
      </c>
      <c r="F78" s="200" t="s">
        <v>186</v>
      </c>
      <c r="G78" s="59">
        <v>26738</v>
      </c>
      <c r="H78" s="163">
        <v>1.049</v>
      </c>
      <c r="I78" s="94" t="s">
        <v>341</v>
      </c>
      <c r="J78" s="146"/>
      <c r="K78" s="146" t="s">
        <v>45</v>
      </c>
      <c r="L78" s="119" t="s">
        <v>45</v>
      </c>
      <c r="M78" s="119" t="s">
        <v>45</v>
      </c>
      <c r="N78" s="119" t="s">
        <v>45</v>
      </c>
      <c r="O78" s="119">
        <v>3000</v>
      </c>
      <c r="P78" s="119">
        <v>18</v>
      </c>
      <c r="Q78" s="119">
        <v>3019</v>
      </c>
      <c r="R78" s="120">
        <v>1.0063</v>
      </c>
      <c r="S78" s="119">
        <v>3500</v>
      </c>
      <c r="T78" s="119">
        <v>284</v>
      </c>
      <c r="U78" s="119">
        <v>3057</v>
      </c>
      <c r="V78" s="120">
        <v>0.8734</v>
      </c>
      <c r="W78" s="119">
        <v>3000</v>
      </c>
      <c r="X78" s="119">
        <v>371</v>
      </c>
      <c r="Y78" s="119">
        <v>3009</v>
      </c>
      <c r="Z78" s="188">
        <v>1.003</v>
      </c>
      <c r="AA78" s="119">
        <v>5500</v>
      </c>
      <c r="AB78" s="119">
        <v>1253</v>
      </c>
      <c r="AC78" s="119">
        <v>5582</v>
      </c>
      <c r="AD78" s="120">
        <v>1.0149</v>
      </c>
      <c r="AE78" s="119">
        <v>4500</v>
      </c>
      <c r="AF78" s="119">
        <v>681</v>
      </c>
      <c r="AG78" s="119">
        <v>4874</v>
      </c>
      <c r="AH78" s="120">
        <v>1.0831</v>
      </c>
      <c r="AI78" s="119">
        <v>2000</v>
      </c>
      <c r="AJ78" s="119">
        <v>484</v>
      </c>
      <c r="AK78" s="119">
        <v>2122</v>
      </c>
      <c r="AL78" s="188">
        <v>1.061</v>
      </c>
      <c r="AM78" s="119">
        <v>4000</v>
      </c>
      <c r="AN78" s="119">
        <v>1564</v>
      </c>
      <c r="AO78" s="119">
        <v>5075</v>
      </c>
      <c r="AP78" s="120">
        <v>1.2688</v>
      </c>
      <c r="AQ78" s="93" t="s">
        <v>45</v>
      </c>
      <c r="AR78" s="93" t="s">
        <v>45</v>
      </c>
      <c r="AS78" s="93" t="s">
        <v>45</v>
      </c>
      <c r="AT78" s="93" t="s">
        <v>45</v>
      </c>
      <c r="AU78" s="93" t="s">
        <v>45</v>
      </c>
      <c r="AV78" s="93" t="s">
        <v>45</v>
      </c>
      <c r="AW78" s="93" t="s">
        <v>45</v>
      </c>
      <c r="AX78" s="93" t="s">
        <v>45</v>
      </c>
      <c r="AY78" s="223"/>
    </row>
    <row r="79" ht="19.5" spans="1:51">
      <c r="A79" s="89"/>
      <c r="B79" s="195"/>
      <c r="C79" s="89"/>
      <c r="D79" s="89"/>
      <c r="E79" s="27" t="s">
        <v>238</v>
      </c>
      <c r="F79" s="200" t="s">
        <v>186</v>
      </c>
      <c r="G79" s="59">
        <v>13126</v>
      </c>
      <c r="H79" s="163">
        <v>0.7721</v>
      </c>
      <c r="I79" s="94" t="s">
        <v>341</v>
      </c>
      <c r="J79" s="195"/>
      <c r="K79" s="146" t="s">
        <v>45</v>
      </c>
      <c r="L79" s="119" t="s">
        <v>45</v>
      </c>
      <c r="M79" s="119" t="s">
        <v>45</v>
      </c>
      <c r="N79" s="119" t="s">
        <v>45</v>
      </c>
      <c r="O79" s="119">
        <v>3000</v>
      </c>
      <c r="P79" s="119">
        <v>2</v>
      </c>
      <c r="Q79" s="119">
        <v>3011</v>
      </c>
      <c r="R79" s="120">
        <v>1.0037</v>
      </c>
      <c r="S79" s="119">
        <v>1800</v>
      </c>
      <c r="T79" s="119">
        <v>191</v>
      </c>
      <c r="U79" s="119">
        <v>1329</v>
      </c>
      <c r="V79" s="120">
        <v>0.7383</v>
      </c>
      <c r="W79" s="119">
        <v>1500</v>
      </c>
      <c r="X79" s="119">
        <v>130</v>
      </c>
      <c r="Y79" s="119">
        <v>1491</v>
      </c>
      <c r="Z79" s="188">
        <v>0.994</v>
      </c>
      <c r="AA79" s="119">
        <v>4000</v>
      </c>
      <c r="AB79" s="119">
        <v>437</v>
      </c>
      <c r="AC79" s="119">
        <v>3018</v>
      </c>
      <c r="AD79" s="120">
        <v>0.7545</v>
      </c>
      <c r="AE79" s="119">
        <v>3000</v>
      </c>
      <c r="AF79" s="119">
        <v>565</v>
      </c>
      <c r="AG79" s="119">
        <v>2180</v>
      </c>
      <c r="AH79" s="120">
        <v>0.7267</v>
      </c>
      <c r="AI79" s="119">
        <v>1200</v>
      </c>
      <c r="AJ79" s="119">
        <v>123</v>
      </c>
      <c r="AK79" s="119">
        <v>662</v>
      </c>
      <c r="AL79" s="120">
        <v>0.5517</v>
      </c>
      <c r="AM79" s="119">
        <v>2500</v>
      </c>
      <c r="AN79" s="119">
        <v>417</v>
      </c>
      <c r="AO79" s="119">
        <v>1435</v>
      </c>
      <c r="AP79" s="188">
        <v>0.574</v>
      </c>
      <c r="AQ79" s="93" t="s">
        <v>45</v>
      </c>
      <c r="AR79" s="93" t="s">
        <v>45</v>
      </c>
      <c r="AS79" s="93" t="s">
        <v>45</v>
      </c>
      <c r="AT79" s="93" t="s">
        <v>45</v>
      </c>
      <c r="AU79" s="93" t="s">
        <v>45</v>
      </c>
      <c r="AV79" s="93" t="s">
        <v>45</v>
      </c>
      <c r="AW79" s="93" t="s">
        <v>45</v>
      </c>
      <c r="AX79" s="93" t="s">
        <v>45</v>
      </c>
      <c r="AY79" s="223"/>
    </row>
    <row r="80" ht="19.5" spans="1:51">
      <c r="A80" s="89"/>
      <c r="B80" s="195"/>
      <c r="C80" s="89"/>
      <c r="D80" s="26" t="s">
        <v>239</v>
      </c>
      <c r="E80" s="89"/>
      <c r="F80" s="200" t="s">
        <v>186</v>
      </c>
      <c r="G80" s="59">
        <v>25031</v>
      </c>
      <c r="H80" s="163">
        <v>1.3174</v>
      </c>
      <c r="I80" s="94" t="s">
        <v>341</v>
      </c>
      <c r="J80" s="195"/>
      <c r="K80" s="146" t="s">
        <v>45</v>
      </c>
      <c r="L80" s="119" t="s">
        <v>45</v>
      </c>
      <c r="M80" s="119" t="s">
        <v>45</v>
      </c>
      <c r="N80" s="119" t="s">
        <v>45</v>
      </c>
      <c r="O80" s="119">
        <v>2500</v>
      </c>
      <c r="P80" s="119">
        <v>0</v>
      </c>
      <c r="Q80" s="119">
        <v>2545</v>
      </c>
      <c r="R80" s="188">
        <v>1.018</v>
      </c>
      <c r="S80" s="119">
        <v>2500</v>
      </c>
      <c r="T80" s="119">
        <v>0</v>
      </c>
      <c r="U80" s="119">
        <v>2897</v>
      </c>
      <c r="V80" s="120">
        <v>1.1588</v>
      </c>
      <c r="W80" s="119">
        <v>2500</v>
      </c>
      <c r="X80" s="119">
        <v>194</v>
      </c>
      <c r="Y80" s="119">
        <v>2500</v>
      </c>
      <c r="Z80" s="153">
        <v>1</v>
      </c>
      <c r="AA80" s="119">
        <v>3500</v>
      </c>
      <c r="AB80" s="119">
        <v>306</v>
      </c>
      <c r="AC80" s="119">
        <v>4067</v>
      </c>
      <c r="AD80" s="188">
        <v>1.162</v>
      </c>
      <c r="AE80" s="119">
        <v>2500</v>
      </c>
      <c r="AF80" s="119">
        <v>1216</v>
      </c>
      <c r="AG80" s="119">
        <v>7190</v>
      </c>
      <c r="AH80" s="188">
        <v>2.876</v>
      </c>
      <c r="AI80" s="119">
        <v>2000</v>
      </c>
      <c r="AJ80" s="119">
        <v>211</v>
      </c>
      <c r="AK80" s="119">
        <v>2297</v>
      </c>
      <c r="AL80" s="120">
        <v>1.1485</v>
      </c>
      <c r="AM80" s="119">
        <v>3500</v>
      </c>
      <c r="AN80" s="119">
        <v>212</v>
      </c>
      <c r="AO80" s="119">
        <v>3535</v>
      </c>
      <c r="AP80" s="153">
        <v>1.01</v>
      </c>
      <c r="AQ80" s="93" t="s">
        <v>45</v>
      </c>
      <c r="AR80" s="93" t="s">
        <v>45</v>
      </c>
      <c r="AS80" s="93" t="s">
        <v>45</v>
      </c>
      <c r="AT80" s="93" t="s">
        <v>45</v>
      </c>
      <c r="AU80" s="93" t="s">
        <v>45</v>
      </c>
      <c r="AV80" s="93" t="s">
        <v>45</v>
      </c>
      <c r="AW80" s="93" t="s">
        <v>45</v>
      </c>
      <c r="AX80" s="93" t="s">
        <v>45</v>
      </c>
      <c r="AY80" s="223"/>
    </row>
    <row r="81" ht="28.5" spans="1:51">
      <c r="A81" s="60" t="s">
        <v>240</v>
      </c>
      <c r="B81" s="242">
        <v>29</v>
      </c>
      <c r="C81" s="276" t="s">
        <v>241</v>
      </c>
      <c r="D81" s="27" t="s">
        <v>242</v>
      </c>
      <c r="E81" s="89"/>
      <c r="F81" s="26" t="s">
        <v>243</v>
      </c>
      <c r="G81" s="59">
        <v>1</v>
      </c>
      <c r="H81" s="69">
        <v>1</v>
      </c>
      <c r="I81" s="70" t="s">
        <v>341</v>
      </c>
      <c r="J81" s="294"/>
      <c r="K81" s="96" t="s">
        <v>45</v>
      </c>
      <c r="L81" s="93" t="s">
        <v>45</v>
      </c>
      <c r="M81" s="93" t="s">
        <v>45</v>
      </c>
      <c r="N81" s="93" t="s">
        <v>45</v>
      </c>
      <c r="O81" s="93" t="s">
        <v>45</v>
      </c>
      <c r="P81" s="93" t="s">
        <v>45</v>
      </c>
      <c r="Q81" s="93" t="s">
        <v>45</v>
      </c>
      <c r="R81" s="93" t="s">
        <v>45</v>
      </c>
      <c r="S81" s="93" t="s">
        <v>45</v>
      </c>
      <c r="T81" s="93" t="s">
        <v>45</v>
      </c>
      <c r="U81" s="93" t="s">
        <v>45</v>
      </c>
      <c r="V81" s="93" t="s">
        <v>45</v>
      </c>
      <c r="W81" s="93" t="s">
        <v>45</v>
      </c>
      <c r="X81" s="93" t="s">
        <v>45</v>
      </c>
      <c r="Y81" s="93" t="s">
        <v>45</v>
      </c>
      <c r="Z81" s="93" t="s">
        <v>45</v>
      </c>
      <c r="AA81" s="93" t="s">
        <v>45</v>
      </c>
      <c r="AB81" s="93" t="s">
        <v>45</v>
      </c>
      <c r="AC81" s="93" t="s">
        <v>45</v>
      </c>
      <c r="AD81" s="93" t="s">
        <v>45</v>
      </c>
      <c r="AE81" s="93" t="s">
        <v>45</v>
      </c>
      <c r="AF81" s="93" t="s">
        <v>45</v>
      </c>
      <c r="AG81" s="93" t="s">
        <v>45</v>
      </c>
      <c r="AH81" s="93" t="s">
        <v>45</v>
      </c>
      <c r="AI81" s="93" t="s">
        <v>45</v>
      </c>
      <c r="AJ81" s="93" t="s">
        <v>45</v>
      </c>
      <c r="AK81" s="93" t="s">
        <v>45</v>
      </c>
      <c r="AL81" s="93" t="s">
        <v>45</v>
      </c>
      <c r="AM81" s="93" t="s">
        <v>45</v>
      </c>
      <c r="AN81" s="93" t="s">
        <v>45</v>
      </c>
      <c r="AO81" s="93" t="s">
        <v>45</v>
      </c>
      <c r="AP81" s="93" t="s">
        <v>45</v>
      </c>
      <c r="AQ81" s="93" t="s">
        <v>45</v>
      </c>
      <c r="AR81" s="93" t="s">
        <v>45</v>
      </c>
      <c r="AS81" s="93" t="s">
        <v>45</v>
      </c>
      <c r="AT81" s="93" t="s">
        <v>45</v>
      </c>
      <c r="AU81" s="93">
        <v>1</v>
      </c>
      <c r="AV81" s="93" t="s">
        <v>45</v>
      </c>
      <c r="AW81" s="93">
        <v>1</v>
      </c>
      <c r="AX81" s="117">
        <v>1</v>
      </c>
      <c r="AY81" s="223"/>
    </row>
    <row r="82" ht="42.75" spans="1:51">
      <c r="A82" s="89"/>
      <c r="B82" s="242">
        <v>30</v>
      </c>
      <c r="C82" s="27" t="s">
        <v>244</v>
      </c>
      <c r="D82" s="27" t="s">
        <v>245</v>
      </c>
      <c r="E82" s="89"/>
      <c r="F82" s="26" t="s">
        <v>243</v>
      </c>
      <c r="G82" s="59">
        <v>651</v>
      </c>
      <c r="H82" s="57" t="s">
        <v>60</v>
      </c>
      <c r="I82" s="59" t="s">
        <v>341</v>
      </c>
      <c r="J82" s="101"/>
      <c r="K82" s="175" t="s">
        <v>397</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398</v>
      </c>
    </row>
    <row r="83" ht="14.25" spans="1:51">
      <c r="A83" s="60" t="s">
        <v>249</v>
      </c>
      <c r="B83" s="242">
        <v>31</v>
      </c>
      <c r="C83" s="27" t="s">
        <v>250</v>
      </c>
      <c r="D83" s="27" t="s">
        <v>251</v>
      </c>
      <c r="E83" s="89"/>
      <c r="F83" s="26" t="s">
        <v>252</v>
      </c>
      <c r="G83" s="26">
        <v>36.043</v>
      </c>
      <c r="H83" s="53">
        <v>0.4395</v>
      </c>
      <c r="I83" s="100" t="s">
        <v>341</v>
      </c>
      <c r="J83" s="96"/>
      <c r="K83" s="96" t="s">
        <v>45</v>
      </c>
      <c r="L83" s="93" t="s">
        <v>45</v>
      </c>
      <c r="M83" s="93" t="s">
        <v>45</v>
      </c>
      <c r="N83" s="93" t="s">
        <v>45</v>
      </c>
      <c r="O83" s="93">
        <v>3.785</v>
      </c>
      <c r="P83" s="93">
        <v>1.04</v>
      </c>
      <c r="Q83" s="93">
        <v>2.635</v>
      </c>
      <c r="R83" s="94">
        <v>0.6962</v>
      </c>
      <c r="S83" s="93">
        <v>14.395</v>
      </c>
      <c r="T83" s="93">
        <v>8.637</v>
      </c>
      <c r="U83" s="93">
        <v>8.637</v>
      </c>
      <c r="V83" s="117">
        <v>0.6</v>
      </c>
      <c r="W83" s="93">
        <v>2.85</v>
      </c>
      <c r="X83" s="93">
        <v>0.2</v>
      </c>
      <c r="Y83" s="93">
        <v>1.2</v>
      </c>
      <c r="Z83" s="94">
        <v>0.4211</v>
      </c>
      <c r="AA83" s="93">
        <v>35.858</v>
      </c>
      <c r="AB83" s="93">
        <v>0</v>
      </c>
      <c r="AC83" s="93">
        <v>9.86</v>
      </c>
      <c r="AD83" s="94">
        <v>0.275</v>
      </c>
      <c r="AE83" s="93">
        <v>20.311</v>
      </c>
      <c r="AF83" s="93">
        <v>4.442</v>
      </c>
      <c r="AG83" s="93">
        <v>12.111</v>
      </c>
      <c r="AH83" s="94">
        <v>0.5963</v>
      </c>
      <c r="AI83" s="93">
        <v>2.34</v>
      </c>
      <c r="AJ83" s="93">
        <v>0</v>
      </c>
      <c r="AK83" s="93">
        <v>0</v>
      </c>
      <c r="AL83" s="117">
        <v>0</v>
      </c>
      <c r="AM83" s="93">
        <v>3.017</v>
      </c>
      <c r="AN83" s="93">
        <v>1.1</v>
      </c>
      <c r="AO83" s="93">
        <v>1.6</v>
      </c>
      <c r="AP83" s="94">
        <v>0.5303</v>
      </c>
      <c r="AQ83" s="93" t="s">
        <v>45</v>
      </c>
      <c r="AR83" s="93" t="s">
        <v>45</v>
      </c>
      <c r="AS83" s="93" t="s">
        <v>45</v>
      </c>
      <c r="AT83" s="93" t="s">
        <v>45</v>
      </c>
      <c r="AU83" s="93" t="s">
        <v>45</v>
      </c>
      <c r="AV83" s="93" t="s">
        <v>45</v>
      </c>
      <c r="AW83" s="93" t="s">
        <v>45</v>
      </c>
      <c r="AX83" s="93" t="s">
        <v>45</v>
      </c>
      <c r="AY83" s="223"/>
    </row>
    <row r="84" ht="14.25" spans="1:51">
      <c r="A84" s="89"/>
      <c r="B84" s="195"/>
      <c r="C84" s="89"/>
      <c r="D84" s="27" t="s">
        <v>253</v>
      </c>
      <c r="E84" s="89"/>
      <c r="F84" s="26" t="s">
        <v>252</v>
      </c>
      <c r="G84" s="26">
        <v>328.22</v>
      </c>
      <c r="H84" s="53">
        <v>0.9246</v>
      </c>
      <c r="I84" s="11"/>
      <c r="J84" s="195"/>
      <c r="K84" s="96" t="s">
        <v>45</v>
      </c>
      <c r="L84" s="93" t="s">
        <v>45</v>
      </c>
      <c r="M84" s="93" t="s">
        <v>45</v>
      </c>
      <c r="N84" s="93" t="s">
        <v>45</v>
      </c>
      <c r="O84" s="93" t="s">
        <v>45</v>
      </c>
      <c r="P84" s="93" t="s">
        <v>45</v>
      </c>
      <c r="Q84" s="93" t="s">
        <v>45</v>
      </c>
      <c r="R84" s="93" t="s">
        <v>45</v>
      </c>
      <c r="S84" s="93">
        <v>110.504</v>
      </c>
      <c r="T84" s="93">
        <v>23.867</v>
      </c>
      <c r="U84" s="93">
        <v>76.677</v>
      </c>
      <c r="V84" s="94">
        <v>0.6939</v>
      </c>
      <c r="W84" s="93" t="s">
        <v>45</v>
      </c>
      <c r="X84" s="93" t="s">
        <v>45</v>
      </c>
      <c r="Y84" s="93" t="s">
        <v>45</v>
      </c>
      <c r="Z84" s="93" t="s">
        <v>45</v>
      </c>
      <c r="AA84" s="93">
        <v>121.186</v>
      </c>
      <c r="AB84" s="93">
        <v>38.696</v>
      </c>
      <c r="AC84" s="93">
        <v>110.422</v>
      </c>
      <c r="AD84" s="94">
        <v>0.9112</v>
      </c>
      <c r="AE84" s="93">
        <v>29.843</v>
      </c>
      <c r="AF84" s="93">
        <v>0</v>
      </c>
      <c r="AG84" s="93">
        <v>39.152</v>
      </c>
      <c r="AH84" s="94">
        <v>1.3119</v>
      </c>
      <c r="AI84" s="93">
        <v>59.76</v>
      </c>
      <c r="AJ84" s="93">
        <v>7.527</v>
      </c>
      <c r="AK84" s="93">
        <v>64.36</v>
      </c>
      <c r="AL84" s="295">
        <v>1.077</v>
      </c>
      <c r="AM84" s="93">
        <v>34.467</v>
      </c>
      <c r="AN84" s="93">
        <v>15.266</v>
      </c>
      <c r="AO84" s="93">
        <v>37.609</v>
      </c>
      <c r="AP84" s="94">
        <v>1.0912</v>
      </c>
      <c r="AQ84" s="93" t="s">
        <v>45</v>
      </c>
      <c r="AR84" s="93" t="s">
        <v>45</v>
      </c>
      <c r="AS84" s="93" t="s">
        <v>45</v>
      </c>
      <c r="AT84" s="93" t="s">
        <v>45</v>
      </c>
      <c r="AU84" s="93" t="s">
        <v>45</v>
      </c>
      <c r="AV84" s="93" t="s">
        <v>45</v>
      </c>
      <c r="AW84" s="93" t="s">
        <v>45</v>
      </c>
      <c r="AX84" s="93" t="s">
        <v>45</v>
      </c>
      <c r="AY84" s="223"/>
    </row>
    <row r="85" ht="14.25" spans="1:51">
      <c r="A85" s="89"/>
      <c r="B85" s="195"/>
      <c r="C85" s="89"/>
      <c r="D85" s="27" t="s">
        <v>254</v>
      </c>
      <c r="E85" s="89"/>
      <c r="F85" s="26" t="s">
        <v>252</v>
      </c>
      <c r="G85" s="26">
        <v>141.788</v>
      </c>
      <c r="H85" s="183">
        <v>0.4856</v>
      </c>
      <c r="I85" s="11"/>
      <c r="J85" s="195"/>
      <c r="K85" s="96" t="s">
        <v>45</v>
      </c>
      <c r="L85" s="93" t="s">
        <v>45</v>
      </c>
      <c r="M85" s="93" t="s">
        <v>45</v>
      </c>
      <c r="N85" s="93" t="s">
        <v>45</v>
      </c>
      <c r="O85" s="93">
        <v>9.158</v>
      </c>
      <c r="P85" s="93">
        <v>1.7</v>
      </c>
      <c r="Q85" s="93">
        <v>6.3</v>
      </c>
      <c r="R85" s="94">
        <v>0.6879</v>
      </c>
      <c r="S85" s="93">
        <v>53.823</v>
      </c>
      <c r="T85" s="93">
        <v>16.45</v>
      </c>
      <c r="U85" s="93">
        <v>47.943</v>
      </c>
      <c r="V85" s="94">
        <v>0.8908</v>
      </c>
      <c r="W85" s="93">
        <v>18.145</v>
      </c>
      <c r="X85" s="93">
        <v>3.3</v>
      </c>
      <c r="Y85" s="93">
        <v>12.445</v>
      </c>
      <c r="Z85" s="94">
        <v>0.6859</v>
      </c>
      <c r="AA85" s="93">
        <v>82.19</v>
      </c>
      <c r="AB85" s="93">
        <v>0</v>
      </c>
      <c r="AC85" s="93">
        <v>0</v>
      </c>
      <c r="AD85" s="117">
        <v>0</v>
      </c>
      <c r="AE85" s="93">
        <v>57.371</v>
      </c>
      <c r="AF85" s="93">
        <v>10.5</v>
      </c>
      <c r="AG85" s="93">
        <v>28.1</v>
      </c>
      <c r="AH85" s="94">
        <v>0.4898</v>
      </c>
      <c r="AI85" s="93">
        <v>23.811</v>
      </c>
      <c r="AJ85" s="93">
        <v>3.1</v>
      </c>
      <c r="AK85" s="93">
        <v>10</v>
      </c>
      <c r="AL85" s="295">
        <v>0.42</v>
      </c>
      <c r="AM85" s="93">
        <v>47.636</v>
      </c>
      <c r="AN85" s="93">
        <v>11</v>
      </c>
      <c r="AO85" s="93">
        <v>37</v>
      </c>
      <c r="AP85" s="94">
        <v>0.7767</v>
      </c>
      <c r="AQ85" s="93" t="s">
        <v>45</v>
      </c>
      <c r="AR85" s="93" t="s">
        <v>45</v>
      </c>
      <c r="AS85" s="93" t="s">
        <v>45</v>
      </c>
      <c r="AT85" s="93" t="s">
        <v>45</v>
      </c>
      <c r="AU85" s="93" t="s">
        <v>45</v>
      </c>
      <c r="AV85" s="93" t="s">
        <v>45</v>
      </c>
      <c r="AW85" s="93" t="s">
        <v>45</v>
      </c>
      <c r="AX85" s="93" t="s">
        <v>45</v>
      </c>
      <c r="AY85" s="223"/>
    </row>
    <row r="86" ht="64.5" customHeight="true" spans="1:51">
      <c r="A86" s="89"/>
      <c r="B86" s="195"/>
      <c r="C86" s="89"/>
      <c r="D86" s="27" t="s">
        <v>255</v>
      </c>
      <c r="E86" s="89"/>
      <c r="F86" s="26" t="s">
        <v>252</v>
      </c>
      <c r="G86" s="26" t="s">
        <v>399</v>
      </c>
      <c r="H86" s="26" t="s">
        <v>400</v>
      </c>
      <c r="I86" s="6"/>
      <c r="J86" s="195"/>
      <c r="K86" s="96" t="s">
        <v>45</v>
      </c>
      <c r="L86" s="93" t="s">
        <v>45</v>
      </c>
      <c r="M86" s="93" t="s">
        <v>45</v>
      </c>
      <c r="N86" s="93" t="s">
        <v>45</v>
      </c>
      <c r="O86" s="96" t="s">
        <v>45</v>
      </c>
      <c r="P86" s="93" t="s">
        <v>45</v>
      </c>
      <c r="Q86" s="93" t="s">
        <v>45</v>
      </c>
      <c r="R86" s="93" t="s">
        <v>45</v>
      </c>
      <c r="S86" s="96" t="s">
        <v>45</v>
      </c>
      <c r="T86" s="93" t="s">
        <v>45</v>
      </c>
      <c r="U86" s="93" t="s">
        <v>45</v>
      </c>
      <c r="V86" s="93" t="s">
        <v>45</v>
      </c>
      <c r="W86" s="96" t="s">
        <v>45</v>
      </c>
      <c r="X86" s="93" t="s">
        <v>45</v>
      </c>
      <c r="Y86" s="93" t="s">
        <v>45</v>
      </c>
      <c r="Z86" s="93" t="s">
        <v>45</v>
      </c>
      <c r="AA86" s="96" t="s">
        <v>45</v>
      </c>
      <c r="AB86" s="93" t="s">
        <v>45</v>
      </c>
      <c r="AC86" s="93" t="s">
        <v>45</v>
      </c>
      <c r="AD86" s="93" t="s">
        <v>45</v>
      </c>
      <c r="AE86" s="96" t="s">
        <v>45</v>
      </c>
      <c r="AF86" s="93" t="s">
        <v>45</v>
      </c>
      <c r="AG86" s="93" t="s">
        <v>45</v>
      </c>
      <c r="AH86" s="93" t="s">
        <v>45</v>
      </c>
      <c r="AI86" s="93">
        <v>1</v>
      </c>
      <c r="AJ86" s="93">
        <v>0</v>
      </c>
      <c r="AK86" s="93">
        <v>1</v>
      </c>
      <c r="AL86" s="94">
        <v>1</v>
      </c>
      <c r="AM86" s="93">
        <v>1</v>
      </c>
      <c r="AN86" s="93">
        <v>0.02</v>
      </c>
      <c r="AO86" s="93">
        <v>0.97</v>
      </c>
      <c r="AP86" s="94">
        <v>0.97</v>
      </c>
      <c r="AQ86" s="93" t="s">
        <v>45</v>
      </c>
      <c r="AR86" s="93" t="s">
        <v>45</v>
      </c>
      <c r="AS86" s="93" t="s">
        <v>45</v>
      </c>
      <c r="AT86" s="93" t="s">
        <v>45</v>
      </c>
      <c r="AU86" s="93" t="s">
        <v>45</v>
      </c>
      <c r="AV86" s="93" t="s">
        <v>45</v>
      </c>
      <c r="AW86" s="93" t="s">
        <v>45</v>
      </c>
      <c r="AX86" s="93" t="s">
        <v>45</v>
      </c>
      <c r="AY86" s="223"/>
    </row>
    <row r="87" ht="28.5" spans="1:51">
      <c r="A87" s="89"/>
      <c r="B87" s="197">
        <v>32</v>
      </c>
      <c r="C87" s="27" t="s">
        <v>257</v>
      </c>
      <c r="D87" s="27" t="s">
        <v>258</v>
      </c>
      <c r="E87" s="89"/>
      <c r="F87" s="26" t="s">
        <v>259</v>
      </c>
      <c r="G87" s="26">
        <v>20515</v>
      </c>
      <c r="H87" s="53">
        <v>0.8373</v>
      </c>
      <c r="I87" s="68" t="s">
        <v>341</v>
      </c>
      <c r="J87" s="291"/>
      <c r="K87" s="93">
        <v>5000</v>
      </c>
      <c r="L87" s="26">
        <v>291</v>
      </c>
      <c r="M87" s="26">
        <v>4057</v>
      </c>
      <c r="N87" s="53">
        <v>0.8114</v>
      </c>
      <c r="O87" s="93">
        <v>4500</v>
      </c>
      <c r="P87" s="93">
        <v>410</v>
      </c>
      <c r="Q87" s="93">
        <v>3157</v>
      </c>
      <c r="R87" s="53">
        <v>0.7016</v>
      </c>
      <c r="S87" s="93">
        <v>3500</v>
      </c>
      <c r="T87" s="93">
        <v>451</v>
      </c>
      <c r="U87" s="93">
        <v>2962</v>
      </c>
      <c r="V87" s="53">
        <v>0.8463</v>
      </c>
      <c r="W87" s="93">
        <v>3000</v>
      </c>
      <c r="X87" s="93">
        <v>170</v>
      </c>
      <c r="Y87" s="93">
        <v>2377</v>
      </c>
      <c r="Z87" s="53">
        <v>0.7923</v>
      </c>
      <c r="AA87" s="93">
        <v>2600</v>
      </c>
      <c r="AB87" s="93">
        <v>262</v>
      </c>
      <c r="AC87" s="93">
        <v>2280</v>
      </c>
      <c r="AD87" s="53">
        <v>0.8769</v>
      </c>
      <c r="AE87" s="93">
        <v>1600</v>
      </c>
      <c r="AF87" s="93">
        <v>0</v>
      </c>
      <c r="AG87" s="93">
        <v>1983</v>
      </c>
      <c r="AH87" s="53">
        <v>1.2394</v>
      </c>
      <c r="AI87" s="93">
        <v>700</v>
      </c>
      <c r="AJ87" s="93">
        <v>0</v>
      </c>
      <c r="AK87" s="93">
        <v>630</v>
      </c>
      <c r="AL87" s="53">
        <v>0.9</v>
      </c>
      <c r="AM87" s="93">
        <v>1600</v>
      </c>
      <c r="AN87" s="93">
        <v>64</v>
      </c>
      <c r="AO87" s="93">
        <v>1263</v>
      </c>
      <c r="AP87" s="53">
        <v>0.7894</v>
      </c>
      <c r="AQ87" s="93" t="s">
        <v>45</v>
      </c>
      <c r="AR87" s="93" t="s">
        <v>45</v>
      </c>
      <c r="AS87" s="93" t="s">
        <v>45</v>
      </c>
      <c r="AT87" s="93" t="s">
        <v>45</v>
      </c>
      <c r="AU87" s="93">
        <v>2000</v>
      </c>
      <c r="AV87" s="93">
        <v>0</v>
      </c>
      <c r="AW87" s="93">
        <v>1806</v>
      </c>
      <c r="AX87" s="53">
        <v>0.903</v>
      </c>
      <c r="AY87" s="223"/>
    </row>
    <row r="88" ht="28.5" spans="1:51">
      <c r="A88" s="89"/>
      <c r="B88" s="195"/>
      <c r="C88" s="89"/>
      <c r="D88" s="27" t="s">
        <v>260</v>
      </c>
      <c r="E88" s="89"/>
      <c r="F88" s="26" t="s">
        <v>259</v>
      </c>
      <c r="G88" s="59">
        <v>4059</v>
      </c>
      <c r="H88" s="64">
        <v>1.353</v>
      </c>
      <c r="I88" s="68" t="s">
        <v>341</v>
      </c>
      <c r="J88" s="292"/>
      <c r="K88" s="93">
        <v>500</v>
      </c>
      <c r="L88" s="93">
        <v>0</v>
      </c>
      <c r="M88" s="93">
        <v>406</v>
      </c>
      <c r="N88" s="53">
        <v>0.812</v>
      </c>
      <c r="O88" s="93">
        <v>200</v>
      </c>
      <c r="P88" s="93">
        <v>0</v>
      </c>
      <c r="Q88" s="93">
        <v>353</v>
      </c>
      <c r="R88" s="53">
        <v>1.765</v>
      </c>
      <c r="S88" s="93">
        <v>300</v>
      </c>
      <c r="T88" s="93">
        <v>0</v>
      </c>
      <c r="U88" s="93">
        <v>307</v>
      </c>
      <c r="V88" s="53">
        <v>1.0233</v>
      </c>
      <c r="W88" s="93">
        <v>900</v>
      </c>
      <c r="X88" s="93">
        <v>100</v>
      </c>
      <c r="Y88" s="93">
        <v>905</v>
      </c>
      <c r="Z88" s="53">
        <v>1.0056</v>
      </c>
      <c r="AA88" s="93">
        <v>300</v>
      </c>
      <c r="AB88" s="93">
        <v>234</v>
      </c>
      <c r="AC88" s="93">
        <v>452</v>
      </c>
      <c r="AD88" s="53">
        <v>1.5067</v>
      </c>
      <c r="AE88" s="93">
        <v>200</v>
      </c>
      <c r="AF88" s="93">
        <v>0</v>
      </c>
      <c r="AG88" s="93">
        <v>238</v>
      </c>
      <c r="AH88" s="53">
        <v>1.19</v>
      </c>
      <c r="AI88" s="93">
        <v>200</v>
      </c>
      <c r="AJ88" s="93">
        <v>0</v>
      </c>
      <c r="AK88" s="93">
        <v>308</v>
      </c>
      <c r="AL88" s="53">
        <v>1.54</v>
      </c>
      <c r="AM88" s="93">
        <v>200</v>
      </c>
      <c r="AN88" s="93">
        <v>0</v>
      </c>
      <c r="AO88" s="93">
        <v>550</v>
      </c>
      <c r="AP88" s="53">
        <v>2.75</v>
      </c>
      <c r="AQ88" s="93" t="s">
        <v>45</v>
      </c>
      <c r="AR88" s="93" t="s">
        <v>45</v>
      </c>
      <c r="AS88" s="93" t="s">
        <v>45</v>
      </c>
      <c r="AT88" s="93" t="s">
        <v>45</v>
      </c>
      <c r="AU88" s="93">
        <v>200</v>
      </c>
      <c r="AV88" s="93">
        <v>0</v>
      </c>
      <c r="AW88" s="93">
        <v>540</v>
      </c>
      <c r="AX88" s="53">
        <v>2.7</v>
      </c>
      <c r="AY88" s="223"/>
    </row>
    <row r="89" ht="54" spans="1:51">
      <c r="A89" s="60" t="s">
        <v>261</v>
      </c>
      <c r="B89" s="197">
        <v>33</v>
      </c>
      <c r="C89" s="27" t="s">
        <v>262</v>
      </c>
      <c r="D89" s="27" t="s">
        <v>263</v>
      </c>
      <c r="E89" s="89"/>
      <c r="F89" s="26" t="s">
        <v>264</v>
      </c>
      <c r="G89" s="224" t="s">
        <v>401</v>
      </c>
      <c r="H89" s="26" t="s">
        <v>60</v>
      </c>
      <c r="I89" s="59"/>
      <c r="J89" s="175"/>
      <c r="K89" s="175" t="s">
        <v>402</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403</v>
      </c>
    </row>
    <row r="90" ht="28.5" spans="1:51">
      <c r="A90" s="89"/>
      <c r="B90" s="197">
        <v>34</v>
      </c>
      <c r="C90" s="27" t="s">
        <v>268</v>
      </c>
      <c r="D90" s="27" t="s">
        <v>269</v>
      </c>
      <c r="E90" s="89"/>
      <c r="F90" s="26" t="s">
        <v>264</v>
      </c>
      <c r="G90" s="59">
        <v>20</v>
      </c>
      <c r="H90" s="69">
        <v>0.8</v>
      </c>
      <c r="I90" s="59" t="s">
        <v>341</v>
      </c>
      <c r="J90" s="101"/>
      <c r="K90" s="59">
        <v>4</v>
      </c>
      <c r="L90" s="93">
        <v>4</v>
      </c>
      <c r="M90" s="93">
        <v>4</v>
      </c>
      <c r="N90" s="117">
        <v>1</v>
      </c>
      <c r="O90" s="59">
        <v>3</v>
      </c>
      <c r="P90" s="93">
        <v>2</v>
      </c>
      <c r="Q90" s="93">
        <v>2</v>
      </c>
      <c r="R90" s="295">
        <v>0.667</v>
      </c>
      <c r="S90" s="59">
        <v>3</v>
      </c>
      <c r="T90" s="93">
        <v>2</v>
      </c>
      <c r="U90" s="93">
        <v>2</v>
      </c>
      <c r="V90" s="295">
        <v>0.667</v>
      </c>
      <c r="W90" s="59">
        <v>2</v>
      </c>
      <c r="X90" s="93">
        <v>2</v>
      </c>
      <c r="Y90" s="93">
        <v>2</v>
      </c>
      <c r="Z90" s="117">
        <v>1</v>
      </c>
      <c r="AA90" s="59">
        <v>3</v>
      </c>
      <c r="AB90" s="93">
        <v>3</v>
      </c>
      <c r="AC90" s="93">
        <v>3</v>
      </c>
      <c r="AD90" s="117">
        <v>1</v>
      </c>
      <c r="AE90" s="59">
        <v>3</v>
      </c>
      <c r="AF90" s="93">
        <v>2</v>
      </c>
      <c r="AG90" s="93">
        <v>2</v>
      </c>
      <c r="AH90" s="295">
        <v>0.667</v>
      </c>
      <c r="AI90" s="59">
        <v>4</v>
      </c>
      <c r="AJ90" s="93">
        <v>3</v>
      </c>
      <c r="AK90" s="93">
        <v>3</v>
      </c>
      <c r="AL90" s="117">
        <v>0.75</v>
      </c>
      <c r="AM90" s="59">
        <v>3</v>
      </c>
      <c r="AN90" s="93">
        <v>2</v>
      </c>
      <c r="AO90" s="93">
        <v>2</v>
      </c>
      <c r="AP90" s="295">
        <v>0.667</v>
      </c>
      <c r="AQ90" s="93" t="s">
        <v>45</v>
      </c>
      <c r="AR90" s="93" t="s">
        <v>45</v>
      </c>
      <c r="AS90" s="93" t="s">
        <v>45</v>
      </c>
      <c r="AT90" s="93" t="s">
        <v>45</v>
      </c>
      <c r="AU90" s="93" t="s">
        <v>45</v>
      </c>
      <c r="AV90" s="93" t="s">
        <v>45</v>
      </c>
      <c r="AW90" s="93" t="s">
        <v>45</v>
      </c>
      <c r="AX90" s="93" t="s">
        <v>45</v>
      </c>
      <c r="AY90" s="223"/>
    </row>
    <row r="91" ht="14.25" spans="1:51">
      <c r="A91" s="89"/>
      <c r="B91" s="242">
        <v>35</v>
      </c>
      <c r="C91" s="276" t="s">
        <v>271</v>
      </c>
      <c r="D91" s="27" t="s">
        <v>272</v>
      </c>
      <c r="E91" s="89"/>
      <c r="F91" s="26" t="s">
        <v>264</v>
      </c>
      <c r="G91" s="59">
        <v>403</v>
      </c>
      <c r="H91" s="301">
        <v>0.579</v>
      </c>
      <c r="I91" s="68" t="s">
        <v>341</v>
      </c>
      <c r="J91" s="96"/>
      <c r="K91" s="93" t="s">
        <v>45</v>
      </c>
      <c r="L91" s="93" t="s">
        <v>45</v>
      </c>
      <c r="M91" s="93" t="s">
        <v>45</v>
      </c>
      <c r="N91" s="93" t="s">
        <v>45</v>
      </c>
      <c r="O91" s="93">
        <v>41</v>
      </c>
      <c r="P91" s="93">
        <v>0</v>
      </c>
      <c r="Q91" s="93">
        <v>41</v>
      </c>
      <c r="R91" s="117">
        <v>1</v>
      </c>
      <c r="S91" s="93">
        <v>79</v>
      </c>
      <c r="T91" s="93">
        <v>1</v>
      </c>
      <c r="U91" s="93">
        <v>29</v>
      </c>
      <c r="V91" s="94">
        <v>0.3671</v>
      </c>
      <c r="W91" s="93">
        <v>48</v>
      </c>
      <c r="X91" s="93">
        <v>0</v>
      </c>
      <c r="Y91" s="93">
        <v>34</v>
      </c>
      <c r="Z91" s="94">
        <v>0.7083</v>
      </c>
      <c r="AA91" s="93">
        <v>182</v>
      </c>
      <c r="AB91" s="93">
        <v>17</v>
      </c>
      <c r="AC91" s="93">
        <v>157</v>
      </c>
      <c r="AD91" s="94">
        <v>0.8626</v>
      </c>
      <c r="AE91" s="93">
        <v>153</v>
      </c>
      <c r="AF91" s="93">
        <v>0</v>
      </c>
      <c r="AG91" s="93">
        <v>49</v>
      </c>
      <c r="AH91" s="94">
        <v>0.3203</v>
      </c>
      <c r="AI91" s="93">
        <v>66</v>
      </c>
      <c r="AJ91" s="93">
        <v>30</v>
      </c>
      <c r="AK91" s="93">
        <v>40</v>
      </c>
      <c r="AL91" s="94">
        <v>0.6061</v>
      </c>
      <c r="AM91" s="93">
        <v>111</v>
      </c>
      <c r="AN91" s="93">
        <v>24</v>
      </c>
      <c r="AO91" s="93">
        <v>52</v>
      </c>
      <c r="AP91" s="94">
        <v>0.4685</v>
      </c>
      <c r="AQ91" s="93" t="s">
        <v>45</v>
      </c>
      <c r="AR91" s="93" t="s">
        <v>45</v>
      </c>
      <c r="AS91" s="93" t="s">
        <v>45</v>
      </c>
      <c r="AT91" s="93" t="s">
        <v>45</v>
      </c>
      <c r="AU91" s="93">
        <v>16</v>
      </c>
      <c r="AV91" s="93">
        <v>0</v>
      </c>
      <c r="AW91" s="93">
        <v>1</v>
      </c>
      <c r="AX91" s="94">
        <v>0.0625</v>
      </c>
      <c r="AY91" s="223"/>
    </row>
    <row r="92" ht="27.75" customHeight="true" spans="1:51">
      <c r="A92" s="60" t="s">
        <v>273</v>
      </c>
      <c r="B92" s="197">
        <v>36</v>
      </c>
      <c r="C92" s="27" t="s">
        <v>274</v>
      </c>
      <c r="D92" s="27" t="s">
        <v>275</v>
      </c>
      <c r="E92" s="89"/>
      <c r="F92" s="26" t="s">
        <v>276</v>
      </c>
      <c r="G92" s="59">
        <f>Q92+U92+Y92+AC92+AG92+AK92+AO92+AS92+AW92</f>
        <v>968</v>
      </c>
      <c r="H92" s="64">
        <f>G92/1438</f>
        <v>0.673157162726008</v>
      </c>
      <c r="I92" s="68"/>
      <c r="J92" s="96"/>
      <c r="K92" s="93" t="s">
        <v>45</v>
      </c>
      <c r="L92" s="93" t="s">
        <v>45</v>
      </c>
      <c r="M92" s="93" t="s">
        <v>45</v>
      </c>
      <c r="N92" s="93" t="s">
        <v>45</v>
      </c>
      <c r="O92" s="93">
        <v>188</v>
      </c>
      <c r="P92" s="93">
        <v>29</v>
      </c>
      <c r="Q92" s="93">
        <v>146</v>
      </c>
      <c r="R92" s="94">
        <f>Q92/O92</f>
        <v>0.776595744680851</v>
      </c>
      <c r="S92" s="93">
        <v>229</v>
      </c>
      <c r="T92" s="93">
        <v>12</v>
      </c>
      <c r="U92" s="93">
        <v>150</v>
      </c>
      <c r="V92" s="94">
        <f>U92/S92</f>
        <v>0.655021834061135</v>
      </c>
      <c r="W92" s="93">
        <v>190</v>
      </c>
      <c r="X92" s="93">
        <v>11</v>
      </c>
      <c r="Y92" s="93">
        <v>141</v>
      </c>
      <c r="Z92" s="94">
        <f>Y92/W92</f>
        <v>0.742105263157895</v>
      </c>
      <c r="AA92" s="93">
        <v>201</v>
      </c>
      <c r="AB92" s="93">
        <v>10</v>
      </c>
      <c r="AC92" s="93">
        <v>184</v>
      </c>
      <c r="AD92" s="94">
        <f>AC92/AA92</f>
        <v>0.915422885572139</v>
      </c>
      <c r="AE92" s="93">
        <v>157</v>
      </c>
      <c r="AF92" s="93">
        <v>14</v>
      </c>
      <c r="AG92" s="93">
        <v>107</v>
      </c>
      <c r="AH92" s="94">
        <f>AG92/AE92</f>
        <v>0.681528662420382</v>
      </c>
      <c r="AI92" s="93">
        <v>152</v>
      </c>
      <c r="AJ92" s="93">
        <v>15</v>
      </c>
      <c r="AK92" s="93">
        <v>79</v>
      </c>
      <c r="AL92" s="94">
        <f>AK92/AI92</f>
        <v>0.519736842105263</v>
      </c>
      <c r="AM92" s="93">
        <v>229</v>
      </c>
      <c r="AN92" s="93">
        <v>20</v>
      </c>
      <c r="AO92" s="93">
        <v>123</v>
      </c>
      <c r="AP92" s="94">
        <f>AO92/AM92</f>
        <v>0.537117903930131</v>
      </c>
      <c r="AQ92" s="93">
        <v>50</v>
      </c>
      <c r="AR92" s="93">
        <v>0</v>
      </c>
      <c r="AS92" s="93">
        <v>13</v>
      </c>
      <c r="AT92" s="94">
        <f>AS92/AQ92</f>
        <v>0.26</v>
      </c>
      <c r="AU92" s="93">
        <v>42</v>
      </c>
      <c r="AV92" s="93">
        <v>0</v>
      </c>
      <c r="AW92" s="93">
        <v>25</v>
      </c>
      <c r="AX92" s="94">
        <f>AW92/42</f>
        <v>0.595238095238095</v>
      </c>
      <c r="AY92" s="223"/>
    </row>
    <row r="93" ht="14.25" spans="1:51">
      <c r="A93" s="89"/>
      <c r="B93" s="195"/>
      <c r="C93" s="89"/>
      <c r="D93" s="27" t="s">
        <v>277</v>
      </c>
      <c r="E93" s="89"/>
      <c r="F93" s="26" t="s">
        <v>276</v>
      </c>
      <c r="G93" s="59"/>
      <c r="H93" s="57"/>
      <c r="I93" s="59"/>
      <c r="J93" s="195"/>
      <c r="K93" s="93" t="s">
        <v>45</v>
      </c>
      <c r="L93" s="93" t="s">
        <v>45</v>
      </c>
      <c r="M93" s="93" t="s">
        <v>45</v>
      </c>
      <c r="N93" s="93" t="s">
        <v>45</v>
      </c>
      <c r="O93" s="93" t="s">
        <v>45</v>
      </c>
      <c r="P93" s="93"/>
      <c r="Q93" s="93"/>
      <c r="R93" s="93"/>
      <c r="S93" s="93">
        <v>50</v>
      </c>
      <c r="T93" s="93"/>
      <c r="U93" s="93"/>
      <c r="V93" s="93"/>
      <c r="W93" s="93">
        <v>60</v>
      </c>
      <c r="X93" s="93"/>
      <c r="Y93" s="93"/>
      <c r="Z93" s="93"/>
      <c r="AA93" s="93">
        <v>60</v>
      </c>
      <c r="AB93" s="93"/>
      <c r="AC93" s="93"/>
      <c r="AD93" s="93"/>
      <c r="AE93" s="93" t="s">
        <v>45</v>
      </c>
      <c r="AF93" s="93"/>
      <c r="AG93" s="93"/>
      <c r="AH93" s="93"/>
      <c r="AI93" s="93">
        <v>130</v>
      </c>
      <c r="AJ93" s="93"/>
      <c r="AK93" s="93"/>
      <c r="AL93" s="93"/>
      <c r="AM93" s="93" t="s">
        <v>45</v>
      </c>
      <c r="AN93" s="93"/>
      <c r="AO93" s="93"/>
      <c r="AP93" s="93"/>
      <c r="AQ93" s="93">
        <v>50</v>
      </c>
      <c r="AR93" s="93"/>
      <c r="AS93" s="93"/>
      <c r="AT93" s="93"/>
      <c r="AU93" s="93" t="s">
        <v>45</v>
      </c>
      <c r="AV93" s="93" t="s">
        <v>45</v>
      </c>
      <c r="AW93" s="93" t="s">
        <v>45</v>
      </c>
      <c r="AX93" s="93" t="s">
        <v>45</v>
      </c>
      <c r="AY93" s="223"/>
    </row>
    <row r="94" ht="50.25" customHeight="true" spans="1:51">
      <c r="A94" s="89"/>
      <c r="B94" s="197">
        <v>37</v>
      </c>
      <c r="C94" s="27" t="s">
        <v>278</v>
      </c>
      <c r="D94" s="27" t="s">
        <v>279</v>
      </c>
      <c r="E94" s="89"/>
      <c r="F94" s="26" t="s">
        <v>276</v>
      </c>
      <c r="G94" s="59" t="s">
        <v>404</v>
      </c>
      <c r="H94" s="59" t="s">
        <v>60</v>
      </c>
      <c r="I94" s="59"/>
      <c r="J94" s="175"/>
      <c r="K94" s="270" t="s">
        <v>405</v>
      </c>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195"/>
      <c r="AY94" s="223"/>
    </row>
    <row r="95" ht="28.5" spans="1:51">
      <c r="A95" s="89"/>
      <c r="B95" s="197">
        <v>38</v>
      </c>
      <c r="C95" s="27" t="s">
        <v>282</v>
      </c>
      <c r="D95" s="27" t="s">
        <v>283</v>
      </c>
      <c r="E95" s="89"/>
      <c r="F95" s="26" t="s">
        <v>259</v>
      </c>
      <c r="G95" s="59">
        <v>57</v>
      </c>
      <c r="H95" s="69">
        <v>1</v>
      </c>
      <c r="I95" s="68" t="s">
        <v>341</v>
      </c>
      <c r="J95" s="96"/>
      <c r="K95" s="93" t="s">
        <v>45</v>
      </c>
      <c r="L95" s="93" t="s">
        <v>45</v>
      </c>
      <c r="M95" s="93" t="s">
        <v>45</v>
      </c>
      <c r="N95" s="93" t="s">
        <v>45</v>
      </c>
      <c r="O95" s="93">
        <v>32</v>
      </c>
      <c r="P95" s="119">
        <v>0</v>
      </c>
      <c r="Q95" s="119">
        <v>32</v>
      </c>
      <c r="R95" s="153">
        <v>1</v>
      </c>
      <c r="S95" s="93">
        <v>13</v>
      </c>
      <c r="T95" s="119">
        <v>0</v>
      </c>
      <c r="U95" s="119">
        <v>13</v>
      </c>
      <c r="V95" s="153">
        <v>1</v>
      </c>
      <c r="W95" s="93" t="s">
        <v>45</v>
      </c>
      <c r="X95" s="93" t="s">
        <v>45</v>
      </c>
      <c r="Y95" s="93" t="s">
        <v>45</v>
      </c>
      <c r="Z95" s="93" t="s">
        <v>45</v>
      </c>
      <c r="AA95" s="93" t="s">
        <v>45</v>
      </c>
      <c r="AB95" s="93" t="s">
        <v>45</v>
      </c>
      <c r="AC95" s="93" t="s">
        <v>45</v>
      </c>
      <c r="AD95" s="93" t="s">
        <v>45</v>
      </c>
      <c r="AE95" s="93">
        <v>12</v>
      </c>
      <c r="AF95" s="119">
        <v>0</v>
      </c>
      <c r="AG95" s="119">
        <v>12</v>
      </c>
      <c r="AH95" s="153">
        <v>1</v>
      </c>
      <c r="AI95" s="93" t="s">
        <v>45</v>
      </c>
      <c r="AJ95" s="93" t="s">
        <v>45</v>
      </c>
      <c r="AK95" s="93" t="s">
        <v>45</v>
      </c>
      <c r="AL95" s="93" t="s">
        <v>45</v>
      </c>
      <c r="AM95" s="93" t="s">
        <v>45</v>
      </c>
      <c r="AN95" s="93" t="s">
        <v>45</v>
      </c>
      <c r="AO95" s="93" t="s">
        <v>45</v>
      </c>
      <c r="AP95" s="93" t="s">
        <v>45</v>
      </c>
      <c r="AQ95" s="93" t="s">
        <v>45</v>
      </c>
      <c r="AR95" s="93" t="s">
        <v>45</v>
      </c>
      <c r="AS95" s="93" t="s">
        <v>45</v>
      </c>
      <c r="AT95" s="93" t="s">
        <v>45</v>
      </c>
      <c r="AU95" s="93" t="s">
        <v>45</v>
      </c>
      <c r="AV95" s="93" t="s">
        <v>45</v>
      </c>
      <c r="AW95" s="93" t="s">
        <v>45</v>
      </c>
      <c r="AX95" s="53" t="s">
        <v>45</v>
      </c>
      <c r="AY95" s="150" t="s">
        <v>285</v>
      </c>
    </row>
    <row r="96" ht="69.75" customHeight="true" spans="1:51">
      <c r="A96" s="89"/>
      <c r="B96" s="195"/>
      <c r="C96" s="89"/>
      <c r="D96" s="27" t="s">
        <v>286</v>
      </c>
      <c r="E96" s="89"/>
      <c r="F96" s="26" t="s">
        <v>259</v>
      </c>
      <c r="G96" s="59">
        <v>14</v>
      </c>
      <c r="H96" s="69">
        <v>0.5</v>
      </c>
      <c r="I96" s="68" t="s">
        <v>341</v>
      </c>
      <c r="J96" s="195"/>
      <c r="K96" s="93" t="s">
        <v>45</v>
      </c>
      <c r="L96" s="93" t="s">
        <v>45</v>
      </c>
      <c r="M96" s="93" t="s">
        <v>45</v>
      </c>
      <c r="N96" s="93" t="s">
        <v>45</v>
      </c>
      <c r="O96" s="93">
        <v>4</v>
      </c>
      <c r="P96" s="119">
        <v>0</v>
      </c>
      <c r="Q96" s="119">
        <v>2</v>
      </c>
      <c r="R96" s="153">
        <v>0.5</v>
      </c>
      <c r="S96" s="93">
        <v>14</v>
      </c>
      <c r="T96" s="93">
        <v>0</v>
      </c>
      <c r="U96" s="93">
        <v>9</v>
      </c>
      <c r="V96" s="120">
        <v>0.6429</v>
      </c>
      <c r="W96" s="93">
        <v>3</v>
      </c>
      <c r="X96" s="93">
        <v>0</v>
      </c>
      <c r="Y96" s="93">
        <v>1</v>
      </c>
      <c r="Z96" s="53">
        <v>0.3333</v>
      </c>
      <c r="AA96" s="93">
        <v>1</v>
      </c>
      <c r="AB96" s="93">
        <v>0</v>
      </c>
      <c r="AC96" s="93">
        <v>0</v>
      </c>
      <c r="AD96" s="243">
        <v>0</v>
      </c>
      <c r="AE96" s="93">
        <v>2</v>
      </c>
      <c r="AF96" s="119">
        <v>0</v>
      </c>
      <c r="AG96" s="119">
        <v>1</v>
      </c>
      <c r="AH96" s="153">
        <v>0.5</v>
      </c>
      <c r="AI96" s="93">
        <v>1</v>
      </c>
      <c r="AJ96" s="93">
        <v>0</v>
      </c>
      <c r="AK96" s="93">
        <v>0</v>
      </c>
      <c r="AL96" s="243">
        <v>0</v>
      </c>
      <c r="AM96" s="93">
        <v>3</v>
      </c>
      <c r="AN96" s="93">
        <v>0</v>
      </c>
      <c r="AO96" s="93">
        <v>1</v>
      </c>
      <c r="AP96" s="53">
        <v>0.3333</v>
      </c>
      <c r="AQ96" s="93" t="s">
        <v>45</v>
      </c>
      <c r="AR96" s="93" t="s">
        <v>45</v>
      </c>
      <c r="AS96" s="93" t="s">
        <v>45</v>
      </c>
      <c r="AT96" s="93" t="s">
        <v>45</v>
      </c>
      <c r="AU96" s="93" t="s">
        <v>45</v>
      </c>
      <c r="AV96" s="93" t="s">
        <v>45</v>
      </c>
      <c r="AW96" s="93" t="s">
        <v>45</v>
      </c>
      <c r="AX96" s="93" t="s">
        <v>45</v>
      </c>
      <c r="AY96" s="150" t="s">
        <v>406</v>
      </c>
    </row>
    <row r="97" ht="28.5" spans="1:51">
      <c r="A97" s="89"/>
      <c r="B97" s="197">
        <v>39</v>
      </c>
      <c r="C97" s="27" t="s">
        <v>288</v>
      </c>
      <c r="D97" s="27" t="s">
        <v>289</v>
      </c>
      <c r="E97" s="89"/>
      <c r="F97" s="26" t="s">
        <v>259</v>
      </c>
      <c r="G97" s="59">
        <v>399</v>
      </c>
      <c r="H97" s="69">
        <v>1</v>
      </c>
      <c r="I97" s="68" t="s">
        <v>341</v>
      </c>
      <c r="J97" s="96"/>
      <c r="K97" s="93" t="s">
        <v>45</v>
      </c>
      <c r="L97" s="93" t="s">
        <v>45</v>
      </c>
      <c r="M97" s="93" t="s">
        <v>45</v>
      </c>
      <c r="N97" s="93" t="s">
        <v>45</v>
      </c>
      <c r="O97" s="93">
        <v>11</v>
      </c>
      <c r="P97" s="119">
        <v>0</v>
      </c>
      <c r="Q97" s="119">
        <v>11</v>
      </c>
      <c r="R97" s="153">
        <v>1</v>
      </c>
      <c r="S97" s="93">
        <v>168</v>
      </c>
      <c r="T97" s="119">
        <v>0</v>
      </c>
      <c r="U97" s="119">
        <v>168</v>
      </c>
      <c r="V97" s="153">
        <v>1</v>
      </c>
      <c r="W97" s="93" t="s">
        <v>45</v>
      </c>
      <c r="X97" s="93" t="s">
        <v>45</v>
      </c>
      <c r="Y97" s="93" t="s">
        <v>45</v>
      </c>
      <c r="Z97" s="93" t="s">
        <v>45</v>
      </c>
      <c r="AA97" s="93">
        <v>220</v>
      </c>
      <c r="AB97" s="119">
        <v>0</v>
      </c>
      <c r="AC97" s="119">
        <v>220</v>
      </c>
      <c r="AD97" s="153">
        <v>1</v>
      </c>
      <c r="AE97" s="93" t="s">
        <v>45</v>
      </c>
      <c r="AF97" s="93" t="s">
        <v>45</v>
      </c>
      <c r="AG97" s="93" t="s">
        <v>45</v>
      </c>
      <c r="AH97" s="93" t="s">
        <v>45</v>
      </c>
      <c r="AI97" s="93" t="s">
        <v>45</v>
      </c>
      <c r="AJ97" s="93" t="s">
        <v>45</v>
      </c>
      <c r="AK97" s="93" t="s">
        <v>45</v>
      </c>
      <c r="AL97" s="93" t="s">
        <v>45</v>
      </c>
      <c r="AM97" s="93" t="s">
        <v>45</v>
      </c>
      <c r="AN97" s="93" t="s">
        <v>45</v>
      </c>
      <c r="AO97" s="93" t="s">
        <v>45</v>
      </c>
      <c r="AP97" s="93" t="s">
        <v>45</v>
      </c>
      <c r="AQ97" s="93" t="s">
        <v>45</v>
      </c>
      <c r="AR97" s="93" t="s">
        <v>45</v>
      </c>
      <c r="AS97" s="93" t="s">
        <v>45</v>
      </c>
      <c r="AT97" s="93" t="s">
        <v>45</v>
      </c>
      <c r="AU97" s="93" t="s">
        <v>45</v>
      </c>
      <c r="AV97" s="93" t="s">
        <v>45</v>
      </c>
      <c r="AW97" s="93" t="s">
        <v>45</v>
      </c>
      <c r="AX97" s="93" t="s">
        <v>45</v>
      </c>
      <c r="AY97" s="150" t="s">
        <v>285</v>
      </c>
    </row>
    <row r="98" ht="28.5" spans="1:51">
      <c r="A98" s="89"/>
      <c r="B98" s="225">
        <v>40</v>
      </c>
      <c r="C98" s="226" t="s">
        <v>291</v>
      </c>
      <c r="D98" s="27" t="s">
        <v>292</v>
      </c>
      <c r="E98" s="89"/>
      <c r="F98" s="26" t="s">
        <v>259</v>
      </c>
      <c r="G98" s="59">
        <v>3</v>
      </c>
      <c r="H98" s="69">
        <v>1</v>
      </c>
      <c r="I98" s="68" t="s">
        <v>341</v>
      </c>
      <c r="J98" s="96"/>
      <c r="K98" s="93" t="s">
        <v>45</v>
      </c>
      <c r="L98" s="93" t="s">
        <v>45</v>
      </c>
      <c r="M98" s="93" t="s">
        <v>45</v>
      </c>
      <c r="N98" s="93" t="s">
        <v>45</v>
      </c>
      <c r="O98" s="59">
        <v>1</v>
      </c>
      <c r="P98" s="119">
        <v>0</v>
      </c>
      <c r="Q98" s="119">
        <v>1</v>
      </c>
      <c r="R98" s="153">
        <v>1</v>
      </c>
      <c r="S98" s="59">
        <v>1</v>
      </c>
      <c r="T98" s="119">
        <v>0</v>
      </c>
      <c r="U98" s="119">
        <v>1</v>
      </c>
      <c r="V98" s="153">
        <v>1</v>
      </c>
      <c r="W98" s="59">
        <v>1</v>
      </c>
      <c r="X98" s="119">
        <v>0</v>
      </c>
      <c r="Y98" s="119">
        <v>1</v>
      </c>
      <c r="Z98" s="153">
        <v>1</v>
      </c>
      <c r="AA98" s="59" t="s">
        <v>45</v>
      </c>
      <c r="AB98" s="59" t="s">
        <v>45</v>
      </c>
      <c r="AC98" s="59" t="s">
        <v>45</v>
      </c>
      <c r="AD98" s="59" t="s">
        <v>45</v>
      </c>
      <c r="AE98" s="59" t="s">
        <v>45</v>
      </c>
      <c r="AF98" s="59" t="s">
        <v>45</v>
      </c>
      <c r="AG98" s="59" t="s">
        <v>45</v>
      </c>
      <c r="AH98" s="59" t="s">
        <v>45</v>
      </c>
      <c r="AI98" s="59" t="s">
        <v>45</v>
      </c>
      <c r="AJ98" s="59" t="s">
        <v>45</v>
      </c>
      <c r="AK98" s="59" t="s">
        <v>45</v>
      </c>
      <c r="AL98" s="59" t="s">
        <v>45</v>
      </c>
      <c r="AM98" s="59" t="s">
        <v>45</v>
      </c>
      <c r="AN98" s="59" t="s">
        <v>45</v>
      </c>
      <c r="AO98" s="59" t="s">
        <v>45</v>
      </c>
      <c r="AP98" s="59" t="s">
        <v>45</v>
      </c>
      <c r="AQ98" s="93" t="s">
        <v>45</v>
      </c>
      <c r="AR98" s="93" t="s">
        <v>45</v>
      </c>
      <c r="AS98" s="93" t="s">
        <v>45</v>
      </c>
      <c r="AT98" s="93" t="s">
        <v>45</v>
      </c>
      <c r="AU98" s="93" t="s">
        <v>45</v>
      </c>
      <c r="AV98" s="93" t="s">
        <v>45</v>
      </c>
      <c r="AW98" s="93" t="s">
        <v>45</v>
      </c>
      <c r="AX98" s="93" t="s">
        <v>45</v>
      </c>
      <c r="AY98" s="150" t="s">
        <v>285</v>
      </c>
    </row>
    <row r="99" ht="28.5" spans="1:51">
      <c r="A99" s="89"/>
      <c r="B99" s="197">
        <v>41</v>
      </c>
      <c r="C99" s="27" t="s">
        <v>294</v>
      </c>
      <c r="D99" s="27" t="s">
        <v>295</v>
      </c>
      <c r="E99" s="89"/>
      <c r="F99" s="26" t="s">
        <v>296</v>
      </c>
      <c r="G99" s="59">
        <v>121</v>
      </c>
      <c r="H99" s="69">
        <v>1</v>
      </c>
      <c r="I99" s="68" t="s">
        <v>341</v>
      </c>
      <c r="J99" s="294"/>
      <c r="K99" s="107" t="s">
        <v>45</v>
      </c>
      <c r="L99" s="107" t="s">
        <v>45</v>
      </c>
      <c r="M99" s="107" t="s">
        <v>45</v>
      </c>
      <c r="N99" s="107" t="s">
        <v>45</v>
      </c>
      <c r="O99" s="107" t="s">
        <v>45</v>
      </c>
      <c r="P99" s="107" t="s">
        <v>45</v>
      </c>
      <c r="Q99" s="107" t="s">
        <v>45</v>
      </c>
      <c r="R99" s="107" t="s">
        <v>45</v>
      </c>
      <c r="S99" s="107" t="s">
        <v>45</v>
      </c>
      <c r="T99" s="107" t="s">
        <v>45</v>
      </c>
      <c r="U99" s="107" t="s">
        <v>45</v>
      </c>
      <c r="V99" s="107" t="s">
        <v>45</v>
      </c>
      <c r="W99" s="107" t="s">
        <v>45</v>
      </c>
      <c r="X99" s="107" t="s">
        <v>45</v>
      </c>
      <c r="Y99" s="107" t="s">
        <v>45</v>
      </c>
      <c r="Z99" s="107" t="s">
        <v>45</v>
      </c>
      <c r="AA99" s="107" t="s">
        <v>45</v>
      </c>
      <c r="AB99" s="107" t="s">
        <v>45</v>
      </c>
      <c r="AC99" s="107" t="s">
        <v>45</v>
      </c>
      <c r="AD99" s="107" t="s">
        <v>45</v>
      </c>
      <c r="AE99" s="107">
        <v>72</v>
      </c>
      <c r="AF99" s="26" t="s">
        <v>45</v>
      </c>
      <c r="AG99" s="107">
        <v>72</v>
      </c>
      <c r="AH99" s="209">
        <v>1</v>
      </c>
      <c r="AI99" s="107" t="s">
        <v>45</v>
      </c>
      <c r="AJ99" s="107" t="s">
        <v>45</v>
      </c>
      <c r="AK99" s="107" t="s">
        <v>45</v>
      </c>
      <c r="AL99" s="107" t="s">
        <v>45</v>
      </c>
      <c r="AM99" s="107">
        <v>49</v>
      </c>
      <c r="AN99" s="26" t="s">
        <v>45</v>
      </c>
      <c r="AO99" s="107">
        <v>49</v>
      </c>
      <c r="AP99" s="209">
        <v>1</v>
      </c>
      <c r="AQ99" s="107" t="s">
        <v>45</v>
      </c>
      <c r="AR99" s="107" t="s">
        <v>45</v>
      </c>
      <c r="AS99" s="107" t="s">
        <v>45</v>
      </c>
      <c r="AT99" s="107" t="s">
        <v>45</v>
      </c>
      <c r="AU99" s="107" t="s">
        <v>45</v>
      </c>
      <c r="AV99" s="107" t="s">
        <v>45</v>
      </c>
      <c r="AW99" s="107" t="s">
        <v>45</v>
      </c>
      <c r="AX99" s="107" t="s">
        <v>45</v>
      </c>
      <c r="AY99" s="223"/>
    </row>
    <row r="100" ht="14.25" spans="1:51">
      <c r="A100" s="89"/>
      <c r="B100" s="242">
        <v>42</v>
      </c>
      <c r="C100" s="27" t="s">
        <v>297</v>
      </c>
      <c r="D100" s="27" t="s">
        <v>298</v>
      </c>
      <c r="E100" s="89"/>
      <c r="F100" s="26" t="s">
        <v>299</v>
      </c>
      <c r="G100" s="59">
        <v>210</v>
      </c>
      <c r="H100" s="64">
        <v>0.7266</v>
      </c>
      <c r="I100" s="70" t="s">
        <v>341</v>
      </c>
      <c r="J100" s="96"/>
      <c r="K100" s="96" t="s">
        <v>45</v>
      </c>
      <c r="L100" s="93" t="s">
        <v>45</v>
      </c>
      <c r="M100" s="93" t="s">
        <v>45</v>
      </c>
      <c r="N100" s="93" t="s">
        <v>45</v>
      </c>
      <c r="O100" s="93" t="s">
        <v>45</v>
      </c>
      <c r="P100" s="93" t="s">
        <v>45</v>
      </c>
      <c r="Q100" s="93" t="s">
        <v>45</v>
      </c>
      <c r="R100" s="93" t="s">
        <v>45</v>
      </c>
      <c r="S100" s="93">
        <v>72</v>
      </c>
      <c r="T100" s="93">
        <v>17</v>
      </c>
      <c r="U100" s="93">
        <v>43</v>
      </c>
      <c r="V100" s="94">
        <v>0.5972</v>
      </c>
      <c r="W100" s="93">
        <v>4</v>
      </c>
      <c r="X100" s="93">
        <v>0</v>
      </c>
      <c r="Y100" s="93">
        <v>4</v>
      </c>
      <c r="Z100" s="117">
        <v>1</v>
      </c>
      <c r="AA100" s="93">
        <v>135</v>
      </c>
      <c r="AB100" s="93">
        <v>79</v>
      </c>
      <c r="AC100" s="93">
        <v>113</v>
      </c>
      <c r="AD100" s="94">
        <v>0.837</v>
      </c>
      <c r="AE100" s="93" t="s">
        <v>45</v>
      </c>
      <c r="AF100" s="93" t="s">
        <v>45</v>
      </c>
      <c r="AG100" s="93" t="s">
        <v>45</v>
      </c>
      <c r="AH100" s="93" t="s">
        <v>45</v>
      </c>
      <c r="AI100" s="93" t="s">
        <v>45</v>
      </c>
      <c r="AJ100" s="93" t="s">
        <v>45</v>
      </c>
      <c r="AK100" s="93" t="s">
        <v>45</v>
      </c>
      <c r="AL100" s="93" t="s">
        <v>45</v>
      </c>
      <c r="AM100" s="93">
        <v>78</v>
      </c>
      <c r="AN100" s="93">
        <v>10</v>
      </c>
      <c r="AO100" s="93">
        <v>50</v>
      </c>
      <c r="AP100" s="94">
        <v>0.641</v>
      </c>
      <c r="AQ100" s="93" t="s">
        <v>45</v>
      </c>
      <c r="AR100" s="93" t="s">
        <v>45</v>
      </c>
      <c r="AS100" s="93" t="s">
        <v>45</v>
      </c>
      <c r="AT100" s="93" t="s">
        <v>45</v>
      </c>
      <c r="AU100" s="93" t="s">
        <v>45</v>
      </c>
      <c r="AV100" s="93" t="s">
        <v>45</v>
      </c>
      <c r="AW100" s="93" t="s">
        <v>45</v>
      </c>
      <c r="AX100" s="93" t="s">
        <v>45</v>
      </c>
      <c r="AY100" s="223"/>
    </row>
    <row r="101" ht="14.25" spans="1:51">
      <c r="A101" s="89"/>
      <c r="B101" s="195"/>
      <c r="C101" s="89"/>
      <c r="D101" s="27" t="s">
        <v>300</v>
      </c>
      <c r="E101" s="89"/>
      <c r="F101" s="26" t="s">
        <v>299</v>
      </c>
      <c r="G101" s="59">
        <v>18296</v>
      </c>
      <c r="H101" s="64">
        <v>0.7203</v>
      </c>
      <c r="I101" s="70" t="s">
        <v>341</v>
      </c>
      <c r="J101" s="195"/>
      <c r="K101" s="96" t="s">
        <v>45</v>
      </c>
      <c r="L101" s="93" t="s">
        <v>45</v>
      </c>
      <c r="M101" s="93" t="s">
        <v>45</v>
      </c>
      <c r="N101" s="93" t="s">
        <v>45</v>
      </c>
      <c r="O101" s="93" t="s">
        <v>45</v>
      </c>
      <c r="P101" s="93" t="s">
        <v>45</v>
      </c>
      <c r="Q101" s="93" t="s">
        <v>45</v>
      </c>
      <c r="R101" s="93" t="s">
        <v>45</v>
      </c>
      <c r="S101" s="93">
        <v>6800</v>
      </c>
      <c r="T101" s="93">
        <v>1346</v>
      </c>
      <c r="U101" s="93">
        <v>4112</v>
      </c>
      <c r="V101" s="94">
        <v>0.6047</v>
      </c>
      <c r="W101" s="93">
        <v>800</v>
      </c>
      <c r="X101" s="93">
        <v>0</v>
      </c>
      <c r="Y101" s="93">
        <v>800</v>
      </c>
      <c r="Z101" s="117">
        <v>1</v>
      </c>
      <c r="AA101" s="93">
        <v>9400</v>
      </c>
      <c r="AB101" s="93">
        <v>2524</v>
      </c>
      <c r="AC101" s="93">
        <v>7884</v>
      </c>
      <c r="AD101" s="94">
        <v>0.8387</v>
      </c>
      <c r="AE101" s="93" t="s">
        <v>45</v>
      </c>
      <c r="AF101" s="93" t="s">
        <v>45</v>
      </c>
      <c r="AG101" s="93" t="s">
        <v>45</v>
      </c>
      <c r="AH101" s="93" t="s">
        <v>45</v>
      </c>
      <c r="AI101" s="93" t="s">
        <v>45</v>
      </c>
      <c r="AJ101" s="93" t="s">
        <v>45</v>
      </c>
      <c r="AK101" s="93" t="s">
        <v>45</v>
      </c>
      <c r="AL101" s="93" t="s">
        <v>45</v>
      </c>
      <c r="AM101" s="93">
        <v>8400</v>
      </c>
      <c r="AN101" s="93">
        <v>1180</v>
      </c>
      <c r="AO101" s="93">
        <v>5500</v>
      </c>
      <c r="AP101" s="94">
        <v>0.6548</v>
      </c>
      <c r="AQ101" s="93" t="s">
        <v>45</v>
      </c>
      <c r="AR101" s="93" t="s">
        <v>45</v>
      </c>
      <c r="AS101" s="93" t="s">
        <v>45</v>
      </c>
      <c r="AT101" s="93" t="s">
        <v>45</v>
      </c>
      <c r="AU101" s="93" t="s">
        <v>45</v>
      </c>
      <c r="AV101" s="93" t="s">
        <v>45</v>
      </c>
      <c r="AW101" s="93" t="s">
        <v>45</v>
      </c>
      <c r="AX101" s="93" t="s">
        <v>45</v>
      </c>
      <c r="AY101" s="223"/>
    </row>
    <row r="102" ht="28.5" spans="1:51">
      <c r="A102" s="89"/>
      <c r="B102" s="242">
        <v>43</v>
      </c>
      <c r="C102" s="27" t="s">
        <v>301</v>
      </c>
      <c r="D102" s="27" t="s">
        <v>302</v>
      </c>
      <c r="E102" s="89"/>
      <c r="F102" s="26" t="s">
        <v>303</v>
      </c>
      <c r="G102" s="59">
        <v>57</v>
      </c>
      <c r="H102" s="64">
        <v>0.7808</v>
      </c>
      <c r="I102" s="68" t="s">
        <v>407</v>
      </c>
      <c r="J102" s="96"/>
      <c r="K102" s="96" t="s">
        <v>45</v>
      </c>
      <c r="L102" s="93" t="s">
        <v>45</v>
      </c>
      <c r="M102" s="93" t="s">
        <v>45</v>
      </c>
      <c r="N102" s="93" t="s">
        <v>45</v>
      </c>
      <c r="O102" s="93">
        <v>11</v>
      </c>
      <c r="P102" s="93">
        <v>1</v>
      </c>
      <c r="Q102" s="93">
        <v>9</v>
      </c>
      <c r="R102" s="94">
        <v>0.8182</v>
      </c>
      <c r="S102" s="93">
        <v>9</v>
      </c>
      <c r="T102" s="93">
        <v>1</v>
      </c>
      <c r="U102" s="93">
        <v>7</v>
      </c>
      <c r="V102" s="94">
        <v>0.7778</v>
      </c>
      <c r="W102" s="93">
        <v>10</v>
      </c>
      <c r="X102" s="93">
        <v>1</v>
      </c>
      <c r="Y102" s="93">
        <v>7</v>
      </c>
      <c r="Z102" s="117">
        <v>0.7</v>
      </c>
      <c r="AA102" s="93">
        <v>14</v>
      </c>
      <c r="AB102" s="93">
        <v>2</v>
      </c>
      <c r="AC102" s="93">
        <v>10</v>
      </c>
      <c r="AD102" s="94">
        <v>0.7143</v>
      </c>
      <c r="AE102" s="93">
        <v>10</v>
      </c>
      <c r="AF102" s="93">
        <v>1</v>
      </c>
      <c r="AG102" s="93">
        <v>9</v>
      </c>
      <c r="AH102" s="117">
        <v>0.9</v>
      </c>
      <c r="AI102" s="93">
        <v>9</v>
      </c>
      <c r="AJ102" s="93">
        <v>1</v>
      </c>
      <c r="AK102" s="93">
        <v>8</v>
      </c>
      <c r="AL102" s="94">
        <v>0.8889</v>
      </c>
      <c r="AM102" s="93">
        <v>10</v>
      </c>
      <c r="AN102" s="93">
        <v>0</v>
      </c>
      <c r="AO102" s="93">
        <v>7</v>
      </c>
      <c r="AP102" s="117">
        <v>0.7</v>
      </c>
      <c r="AQ102" s="93" t="s">
        <v>45</v>
      </c>
      <c r="AR102" s="93" t="s">
        <v>45</v>
      </c>
      <c r="AS102" s="93" t="s">
        <v>45</v>
      </c>
      <c r="AT102" s="93" t="s">
        <v>45</v>
      </c>
      <c r="AU102" s="93" t="s">
        <v>45</v>
      </c>
      <c r="AV102" s="93" t="s">
        <v>45</v>
      </c>
      <c r="AW102" s="93" t="s">
        <v>45</v>
      </c>
      <c r="AX102" s="93" t="s">
        <v>45</v>
      </c>
      <c r="AY102" s="223"/>
    </row>
    <row r="103" ht="28.5" spans="1:51">
      <c r="A103" s="89"/>
      <c r="B103" s="242">
        <v>44</v>
      </c>
      <c r="C103" s="27" t="s">
        <v>304</v>
      </c>
      <c r="D103" s="27" t="s">
        <v>305</v>
      </c>
      <c r="E103" s="89"/>
      <c r="F103" s="26" t="s">
        <v>53</v>
      </c>
      <c r="G103" s="59">
        <v>25</v>
      </c>
      <c r="H103" s="69">
        <v>1</v>
      </c>
      <c r="I103" s="70" t="s">
        <v>341</v>
      </c>
      <c r="J103" s="101"/>
      <c r="K103" s="26" t="s">
        <v>45</v>
      </c>
      <c r="L103" s="26" t="s">
        <v>45</v>
      </c>
      <c r="M103" s="26" t="s">
        <v>45</v>
      </c>
      <c r="N103" s="26" t="s">
        <v>45</v>
      </c>
      <c r="O103" s="26">
        <v>9</v>
      </c>
      <c r="P103" s="26">
        <v>1</v>
      </c>
      <c r="Q103" s="26">
        <v>9</v>
      </c>
      <c r="R103" s="243">
        <v>1</v>
      </c>
      <c r="S103" s="26">
        <v>3</v>
      </c>
      <c r="T103" s="26">
        <v>0</v>
      </c>
      <c r="U103" s="26">
        <v>3</v>
      </c>
      <c r="V103" s="243">
        <v>1</v>
      </c>
      <c r="W103" s="26">
        <v>2</v>
      </c>
      <c r="X103" s="26">
        <v>0</v>
      </c>
      <c r="Y103" s="26">
        <v>2</v>
      </c>
      <c r="Z103" s="243">
        <v>1</v>
      </c>
      <c r="AA103" s="26">
        <v>4</v>
      </c>
      <c r="AB103" s="26">
        <v>1</v>
      </c>
      <c r="AC103" s="26">
        <v>4</v>
      </c>
      <c r="AD103" s="243">
        <v>1</v>
      </c>
      <c r="AE103" s="26">
        <v>2</v>
      </c>
      <c r="AF103" s="26">
        <v>0</v>
      </c>
      <c r="AG103" s="26">
        <v>2</v>
      </c>
      <c r="AH103" s="243">
        <v>1</v>
      </c>
      <c r="AI103" s="26">
        <v>2</v>
      </c>
      <c r="AJ103" s="26">
        <v>0.7</v>
      </c>
      <c r="AK103" s="26">
        <v>2</v>
      </c>
      <c r="AL103" s="243">
        <v>1</v>
      </c>
      <c r="AM103" s="26">
        <v>1</v>
      </c>
      <c r="AN103" s="26">
        <v>0</v>
      </c>
      <c r="AO103" s="26">
        <v>1</v>
      </c>
      <c r="AP103" s="243">
        <v>1</v>
      </c>
      <c r="AQ103" s="107" t="s">
        <v>45</v>
      </c>
      <c r="AR103" s="107" t="s">
        <v>45</v>
      </c>
      <c r="AS103" s="107" t="s">
        <v>45</v>
      </c>
      <c r="AT103" s="107" t="s">
        <v>45</v>
      </c>
      <c r="AU103" s="26">
        <v>2</v>
      </c>
      <c r="AV103" s="26">
        <v>0</v>
      </c>
      <c r="AW103" s="26">
        <v>2</v>
      </c>
      <c r="AX103" s="243">
        <v>1</v>
      </c>
      <c r="AY103" s="238"/>
    </row>
    <row r="104" ht="66.75" customHeight="true" spans="1:51">
      <c r="A104" s="89"/>
      <c r="B104" s="242">
        <v>45</v>
      </c>
      <c r="C104" s="276" t="s">
        <v>306</v>
      </c>
      <c r="D104" s="27" t="s">
        <v>307</v>
      </c>
      <c r="E104" s="89"/>
      <c r="F104" s="26" t="s">
        <v>84</v>
      </c>
      <c r="G104" s="59">
        <v>20</v>
      </c>
      <c r="H104" s="64">
        <v>0.8696</v>
      </c>
      <c r="I104" s="68" t="s">
        <v>346</v>
      </c>
      <c r="J104" s="293" t="s">
        <v>308</v>
      </c>
      <c r="K104" s="93">
        <v>1</v>
      </c>
      <c r="L104" s="93">
        <v>0</v>
      </c>
      <c r="M104" s="93">
        <v>1</v>
      </c>
      <c r="N104" s="70">
        <v>1</v>
      </c>
      <c r="O104" s="93">
        <v>4</v>
      </c>
      <c r="P104" s="93">
        <v>1</v>
      </c>
      <c r="Q104" s="93">
        <v>3</v>
      </c>
      <c r="R104" s="70">
        <v>0.75</v>
      </c>
      <c r="S104" s="93">
        <v>3</v>
      </c>
      <c r="T104" s="93">
        <v>0</v>
      </c>
      <c r="U104" s="93">
        <v>3</v>
      </c>
      <c r="V104" s="70">
        <v>1</v>
      </c>
      <c r="W104" s="93">
        <v>2</v>
      </c>
      <c r="X104" s="93">
        <v>1</v>
      </c>
      <c r="Y104" s="93">
        <v>2</v>
      </c>
      <c r="Z104" s="117">
        <v>1</v>
      </c>
      <c r="AA104" s="93">
        <v>3</v>
      </c>
      <c r="AB104" s="93">
        <v>1</v>
      </c>
      <c r="AC104" s="93">
        <v>3</v>
      </c>
      <c r="AD104" s="117">
        <v>1</v>
      </c>
      <c r="AE104" s="93">
        <v>2</v>
      </c>
      <c r="AF104" s="93">
        <v>0</v>
      </c>
      <c r="AG104" s="93">
        <v>1</v>
      </c>
      <c r="AH104" s="117">
        <v>0.5</v>
      </c>
      <c r="AI104" s="93">
        <v>2</v>
      </c>
      <c r="AJ104" s="93">
        <v>0</v>
      </c>
      <c r="AK104" s="93">
        <v>2</v>
      </c>
      <c r="AL104" s="70">
        <v>1</v>
      </c>
      <c r="AM104" s="93">
        <v>2</v>
      </c>
      <c r="AN104" s="93">
        <v>0</v>
      </c>
      <c r="AO104" s="93">
        <v>1</v>
      </c>
      <c r="AP104" s="70">
        <v>0.5</v>
      </c>
      <c r="AQ104" s="93">
        <v>2</v>
      </c>
      <c r="AR104" s="93" t="s">
        <v>45</v>
      </c>
      <c r="AS104" s="93">
        <v>2</v>
      </c>
      <c r="AT104" s="70">
        <v>1</v>
      </c>
      <c r="AU104" s="93">
        <v>2</v>
      </c>
      <c r="AV104" s="93">
        <v>1</v>
      </c>
      <c r="AW104" s="93">
        <v>2</v>
      </c>
      <c r="AX104" s="70">
        <v>1</v>
      </c>
      <c r="AY104" s="223"/>
    </row>
    <row r="105" ht="57" customHeight="true" spans="1:51">
      <c r="A105" s="26" t="s">
        <v>309</v>
      </c>
      <c r="B105" s="242">
        <v>46</v>
      </c>
      <c r="C105" s="27" t="s">
        <v>310</v>
      </c>
      <c r="D105" s="27" t="s">
        <v>311</v>
      </c>
      <c r="E105" s="89"/>
      <c r="F105" s="26" t="s">
        <v>276</v>
      </c>
      <c r="G105" s="27" t="s">
        <v>408</v>
      </c>
      <c r="H105" s="243">
        <v>1</v>
      </c>
      <c r="I105" s="70" t="s">
        <v>341</v>
      </c>
      <c r="J105" s="96"/>
      <c r="K105" s="107">
        <v>5</v>
      </c>
      <c r="L105" s="107">
        <v>5</v>
      </c>
      <c r="M105" s="107">
        <v>5</v>
      </c>
      <c r="N105" s="209">
        <v>1</v>
      </c>
      <c r="O105" s="107">
        <v>5</v>
      </c>
      <c r="P105" s="107">
        <v>5</v>
      </c>
      <c r="Q105" s="107">
        <v>5</v>
      </c>
      <c r="R105" s="209">
        <v>1</v>
      </c>
      <c r="S105" s="107">
        <v>2</v>
      </c>
      <c r="T105" s="107">
        <v>2</v>
      </c>
      <c r="U105" s="107">
        <v>2</v>
      </c>
      <c r="V105" s="209">
        <v>1</v>
      </c>
      <c r="W105" s="107">
        <v>3</v>
      </c>
      <c r="X105" s="107">
        <v>3</v>
      </c>
      <c r="Y105" s="107">
        <v>3</v>
      </c>
      <c r="Z105" s="209">
        <v>1</v>
      </c>
      <c r="AA105" s="107">
        <v>5</v>
      </c>
      <c r="AB105" s="107">
        <v>5</v>
      </c>
      <c r="AC105" s="107">
        <v>5</v>
      </c>
      <c r="AD105" s="209">
        <v>1</v>
      </c>
      <c r="AE105" s="107">
        <v>2</v>
      </c>
      <c r="AF105" s="107">
        <v>2</v>
      </c>
      <c r="AG105" s="107">
        <v>2</v>
      </c>
      <c r="AH105" s="209">
        <v>1</v>
      </c>
      <c r="AI105" s="107">
        <v>2</v>
      </c>
      <c r="AJ105" s="107">
        <v>2</v>
      </c>
      <c r="AK105" s="107">
        <v>2</v>
      </c>
      <c r="AL105" s="209">
        <v>1</v>
      </c>
      <c r="AM105" s="107">
        <v>2</v>
      </c>
      <c r="AN105" s="107">
        <v>2</v>
      </c>
      <c r="AO105" s="107">
        <v>2</v>
      </c>
      <c r="AP105" s="209">
        <v>1</v>
      </c>
      <c r="AQ105" s="107" t="s">
        <v>45</v>
      </c>
      <c r="AR105" s="107" t="s">
        <v>45</v>
      </c>
      <c r="AS105" s="107" t="s">
        <v>45</v>
      </c>
      <c r="AT105" s="107" t="s">
        <v>45</v>
      </c>
      <c r="AU105" s="107" t="s">
        <v>45</v>
      </c>
      <c r="AV105" s="107" t="s">
        <v>45</v>
      </c>
      <c r="AW105" s="107" t="s">
        <v>45</v>
      </c>
      <c r="AX105" s="107" t="s">
        <v>45</v>
      </c>
      <c r="AY105" s="223"/>
    </row>
    <row r="106" ht="14.25" spans="1:51">
      <c r="A106" s="89"/>
      <c r="B106" s="197">
        <v>47</v>
      </c>
      <c r="C106" s="27" t="s">
        <v>313</v>
      </c>
      <c r="D106" s="27" t="s">
        <v>409</v>
      </c>
      <c r="E106" s="89"/>
      <c r="F106" s="26" t="s">
        <v>315</v>
      </c>
      <c r="G106" s="93" t="s">
        <v>45</v>
      </c>
      <c r="H106" s="71" t="s">
        <v>45</v>
      </c>
      <c r="I106" s="93"/>
      <c r="J106" s="96"/>
      <c r="K106" s="93">
        <v>1</v>
      </c>
      <c r="L106" s="93"/>
      <c r="M106" s="93"/>
      <c r="N106" s="93"/>
      <c r="O106" s="93">
        <v>2</v>
      </c>
      <c r="P106" s="93"/>
      <c r="Q106" s="93"/>
      <c r="R106" s="93"/>
      <c r="S106" s="93">
        <v>2</v>
      </c>
      <c r="T106" s="93"/>
      <c r="U106" s="93"/>
      <c r="V106" s="93"/>
      <c r="W106" s="93">
        <v>2</v>
      </c>
      <c r="X106" s="93"/>
      <c r="Y106" s="93"/>
      <c r="Z106" s="93"/>
      <c r="AA106" s="93">
        <v>2</v>
      </c>
      <c r="AB106" s="93"/>
      <c r="AC106" s="93"/>
      <c r="AD106" s="93"/>
      <c r="AE106" s="93">
        <v>2</v>
      </c>
      <c r="AF106" s="93"/>
      <c r="AG106" s="93"/>
      <c r="AH106" s="93"/>
      <c r="AI106" s="93">
        <v>2</v>
      </c>
      <c r="AJ106" s="93"/>
      <c r="AK106" s="93"/>
      <c r="AL106" s="93"/>
      <c r="AM106" s="93">
        <v>2</v>
      </c>
      <c r="AN106" s="93"/>
      <c r="AO106" s="93"/>
      <c r="AP106" s="93"/>
      <c r="AQ106" s="93" t="s">
        <v>45</v>
      </c>
      <c r="AR106" s="93" t="s">
        <v>45</v>
      </c>
      <c r="AS106" s="93" t="s">
        <v>45</v>
      </c>
      <c r="AT106" s="93" t="s">
        <v>45</v>
      </c>
      <c r="AU106" s="93">
        <v>1</v>
      </c>
      <c r="AV106" s="93"/>
      <c r="AW106" s="93"/>
      <c r="AX106" s="93"/>
      <c r="AY106" s="223" t="s">
        <v>317</v>
      </c>
    </row>
    <row r="107" ht="16.5" customHeight="true" spans="1:51">
      <c r="A107" s="89"/>
      <c r="B107" s="195"/>
      <c r="C107" s="89"/>
      <c r="D107" s="27" t="s">
        <v>318</v>
      </c>
      <c r="E107" s="89"/>
      <c r="F107" s="26" t="s">
        <v>315</v>
      </c>
      <c r="G107" s="93" t="s">
        <v>45</v>
      </c>
      <c r="H107" s="71" t="s">
        <v>45</v>
      </c>
      <c r="I107" s="93"/>
      <c r="J107" s="195"/>
      <c r="K107" s="93" t="s">
        <v>45</v>
      </c>
      <c r="L107" s="93" t="s">
        <v>45</v>
      </c>
      <c r="M107" s="93" t="s">
        <v>45</v>
      </c>
      <c r="N107" s="93" t="s">
        <v>45</v>
      </c>
      <c r="O107" s="93" t="s">
        <v>45</v>
      </c>
      <c r="P107" s="93" t="s">
        <v>45</v>
      </c>
      <c r="Q107" s="93" t="s">
        <v>45</v>
      </c>
      <c r="R107" s="93" t="s">
        <v>45</v>
      </c>
      <c r="S107" s="93" t="s">
        <v>45</v>
      </c>
      <c r="T107" s="93" t="s">
        <v>45</v>
      </c>
      <c r="U107" s="93" t="s">
        <v>45</v>
      </c>
      <c r="V107" s="93" t="s">
        <v>45</v>
      </c>
      <c r="W107" s="93">
        <v>1</v>
      </c>
      <c r="X107" s="93"/>
      <c r="Y107" s="93"/>
      <c r="Z107" s="93"/>
      <c r="AA107" s="93" t="s">
        <v>45</v>
      </c>
      <c r="AB107" s="93" t="s">
        <v>45</v>
      </c>
      <c r="AC107" s="93" t="s">
        <v>45</v>
      </c>
      <c r="AD107" s="93" t="s">
        <v>45</v>
      </c>
      <c r="AE107" s="93">
        <v>1</v>
      </c>
      <c r="AF107" s="93"/>
      <c r="AG107" s="93"/>
      <c r="AH107" s="93"/>
      <c r="AI107" s="93">
        <v>1</v>
      </c>
      <c r="AJ107" s="93"/>
      <c r="AK107" s="93"/>
      <c r="AL107" s="93"/>
      <c r="AM107" s="93" t="s">
        <v>45</v>
      </c>
      <c r="AN107" s="93" t="s">
        <v>45</v>
      </c>
      <c r="AO107" s="93" t="s">
        <v>45</v>
      </c>
      <c r="AP107" s="93" t="s">
        <v>45</v>
      </c>
      <c r="AQ107" s="93" t="s">
        <v>45</v>
      </c>
      <c r="AR107" s="93" t="s">
        <v>45</v>
      </c>
      <c r="AS107" s="93" t="s">
        <v>45</v>
      </c>
      <c r="AT107" s="93" t="s">
        <v>45</v>
      </c>
      <c r="AU107" s="93" t="s">
        <v>45</v>
      </c>
      <c r="AV107" s="93" t="s">
        <v>45</v>
      </c>
      <c r="AW107" s="93" t="s">
        <v>45</v>
      </c>
      <c r="AX107" s="93" t="s">
        <v>45</v>
      </c>
      <c r="AY107" s="89"/>
    </row>
    <row r="108" ht="28.5" spans="1:51">
      <c r="A108" s="89"/>
      <c r="B108" s="197">
        <v>48</v>
      </c>
      <c r="C108" s="27" t="s">
        <v>320</v>
      </c>
      <c r="D108" s="27" t="s">
        <v>321</v>
      </c>
      <c r="E108" s="89"/>
      <c r="F108" s="26" t="s">
        <v>322</v>
      </c>
      <c r="G108" s="59"/>
      <c r="H108" s="57"/>
      <c r="I108" s="59" t="s">
        <v>341</v>
      </c>
      <c r="J108" s="101"/>
      <c r="K108" s="213" t="s">
        <v>60</v>
      </c>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223" t="s">
        <v>323</v>
      </c>
    </row>
    <row r="109" ht="57" spans="1:51">
      <c r="A109" s="89"/>
      <c r="B109" s="242">
        <v>49</v>
      </c>
      <c r="C109" s="27" t="s">
        <v>324</v>
      </c>
      <c r="D109" s="27" t="s">
        <v>325</v>
      </c>
      <c r="E109" s="89"/>
      <c r="F109" s="26" t="s">
        <v>315</v>
      </c>
      <c r="G109" s="93">
        <v>593</v>
      </c>
      <c r="H109" s="295">
        <v>2.965</v>
      </c>
      <c r="I109" s="117" t="s">
        <v>410</v>
      </c>
      <c r="J109" s="101" t="s">
        <v>411</v>
      </c>
      <c r="K109" s="93">
        <v>200</v>
      </c>
      <c r="L109" s="93">
        <v>260</v>
      </c>
      <c r="M109" s="93">
        <v>593</v>
      </c>
      <c r="N109" s="295">
        <v>2.965</v>
      </c>
      <c r="O109" s="93" t="s">
        <v>45</v>
      </c>
      <c r="P109" s="93" t="s">
        <v>45</v>
      </c>
      <c r="Q109" s="93" t="s">
        <v>45</v>
      </c>
      <c r="R109" s="93" t="s">
        <v>45</v>
      </c>
      <c r="S109" s="93" t="s">
        <v>45</v>
      </c>
      <c r="T109" s="93" t="s">
        <v>45</v>
      </c>
      <c r="U109" s="93" t="s">
        <v>45</v>
      </c>
      <c r="V109" s="93" t="s">
        <v>45</v>
      </c>
      <c r="W109" s="93" t="s">
        <v>45</v>
      </c>
      <c r="X109" s="93" t="s">
        <v>45</v>
      </c>
      <c r="Y109" s="93" t="s">
        <v>45</v>
      </c>
      <c r="Z109" s="93" t="s">
        <v>45</v>
      </c>
      <c r="AA109" s="93" t="s">
        <v>45</v>
      </c>
      <c r="AB109" s="93" t="s">
        <v>45</v>
      </c>
      <c r="AC109" s="93" t="s">
        <v>45</v>
      </c>
      <c r="AD109" s="93" t="s">
        <v>45</v>
      </c>
      <c r="AE109" s="93" t="s">
        <v>45</v>
      </c>
      <c r="AF109" s="93" t="s">
        <v>45</v>
      </c>
      <c r="AG109" s="93" t="s">
        <v>45</v>
      </c>
      <c r="AH109" s="93" t="s">
        <v>45</v>
      </c>
      <c r="AI109" s="93" t="s">
        <v>45</v>
      </c>
      <c r="AJ109" s="93" t="s">
        <v>45</v>
      </c>
      <c r="AK109" s="93" t="s">
        <v>45</v>
      </c>
      <c r="AL109" s="93" t="s">
        <v>45</v>
      </c>
      <c r="AM109" s="93" t="s">
        <v>45</v>
      </c>
      <c r="AN109" s="93" t="s">
        <v>45</v>
      </c>
      <c r="AO109" s="93" t="s">
        <v>45</v>
      </c>
      <c r="AP109" s="93" t="s">
        <v>45</v>
      </c>
      <c r="AQ109" s="93" t="s">
        <v>45</v>
      </c>
      <c r="AR109" s="93" t="s">
        <v>45</v>
      </c>
      <c r="AS109" s="93" t="s">
        <v>45</v>
      </c>
      <c r="AT109" s="93" t="s">
        <v>45</v>
      </c>
      <c r="AU109" s="93" t="s">
        <v>45</v>
      </c>
      <c r="AV109" s="93" t="s">
        <v>45</v>
      </c>
      <c r="AW109" s="93" t="s">
        <v>45</v>
      </c>
      <c r="AX109" s="93" t="s">
        <v>45</v>
      </c>
      <c r="AY109" s="223" t="s">
        <v>412</v>
      </c>
    </row>
    <row r="110" ht="84.75" customHeight="true" spans="1:51">
      <c r="A110" s="89"/>
      <c r="B110" s="242">
        <v>50</v>
      </c>
      <c r="C110" s="27" t="s">
        <v>328</v>
      </c>
      <c r="D110" s="27" t="s">
        <v>329</v>
      </c>
      <c r="E110" s="89"/>
      <c r="F110" s="26" t="s">
        <v>315</v>
      </c>
      <c r="G110" s="59" t="s">
        <v>60</v>
      </c>
      <c r="H110" s="59" t="s">
        <v>60</v>
      </c>
      <c r="I110" s="59" t="s">
        <v>341</v>
      </c>
      <c r="J110" s="101" t="s">
        <v>413</v>
      </c>
      <c r="K110" s="71" t="s">
        <v>414</v>
      </c>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195"/>
      <c r="AY110" s="223" t="s">
        <v>415</v>
      </c>
    </row>
    <row r="111" ht="42.75" spans="1:51">
      <c r="A111" s="27" t="s">
        <v>333</v>
      </c>
      <c r="B111" s="242">
        <v>51</v>
      </c>
      <c r="C111" s="276" t="s">
        <v>334</v>
      </c>
      <c r="D111" s="27" t="s">
        <v>335</v>
      </c>
      <c r="E111" s="89"/>
      <c r="F111" s="26" t="s">
        <v>336</v>
      </c>
      <c r="G111" s="59">
        <v>73</v>
      </c>
      <c r="H111" s="64">
        <v>0.9125</v>
      </c>
      <c r="I111" s="68"/>
      <c r="J111" s="96"/>
      <c r="K111" s="93" t="s">
        <v>45</v>
      </c>
      <c r="L111" s="93" t="s">
        <v>45</v>
      </c>
      <c r="M111" s="93" t="s">
        <v>45</v>
      </c>
      <c r="N111" s="93" t="s">
        <v>45</v>
      </c>
      <c r="O111" s="93">
        <v>10</v>
      </c>
      <c r="P111" s="93">
        <v>1</v>
      </c>
      <c r="Q111" s="93">
        <v>9</v>
      </c>
      <c r="R111" s="117">
        <v>0.9</v>
      </c>
      <c r="S111" s="93">
        <v>8</v>
      </c>
      <c r="T111" s="93">
        <v>7</v>
      </c>
      <c r="U111" s="93">
        <v>8</v>
      </c>
      <c r="V111" s="117">
        <v>1</v>
      </c>
      <c r="W111" s="93">
        <v>8</v>
      </c>
      <c r="X111" s="93">
        <v>2</v>
      </c>
      <c r="Y111" s="93">
        <v>3</v>
      </c>
      <c r="Z111" s="295">
        <v>0.375</v>
      </c>
      <c r="AA111" s="93">
        <v>24</v>
      </c>
      <c r="AB111" s="93">
        <v>0</v>
      </c>
      <c r="AC111" s="93">
        <v>24</v>
      </c>
      <c r="AD111" s="117">
        <v>1</v>
      </c>
      <c r="AE111" s="93">
        <v>12</v>
      </c>
      <c r="AF111" s="93">
        <v>0</v>
      </c>
      <c r="AG111" s="93">
        <v>12</v>
      </c>
      <c r="AH111" s="117">
        <v>1</v>
      </c>
      <c r="AI111" s="93">
        <v>8</v>
      </c>
      <c r="AJ111" s="93">
        <v>0</v>
      </c>
      <c r="AK111" s="93">
        <v>8</v>
      </c>
      <c r="AL111" s="117">
        <v>1</v>
      </c>
      <c r="AM111" s="93">
        <v>10</v>
      </c>
      <c r="AN111" s="93">
        <v>2</v>
      </c>
      <c r="AO111" s="93">
        <v>9</v>
      </c>
      <c r="AP111" s="117">
        <v>0.9</v>
      </c>
      <c r="AQ111" s="93" t="s">
        <v>45</v>
      </c>
      <c r="AR111" s="93" t="s">
        <v>45</v>
      </c>
      <c r="AS111" s="93" t="s">
        <v>45</v>
      </c>
      <c r="AT111" s="93" t="s">
        <v>45</v>
      </c>
      <c r="AU111" s="93" t="s">
        <v>45</v>
      </c>
      <c r="AV111" s="93" t="s">
        <v>45</v>
      </c>
      <c r="AW111" s="93" t="s">
        <v>45</v>
      </c>
      <c r="AX111" s="93" t="s">
        <v>45</v>
      </c>
      <c r="AY111" s="223"/>
    </row>
  </sheetData>
  <mergeCells count="199">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K94:AX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K110:AX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83:I86"/>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2" width="5.70833333333333" customWidth="true"/>
    <col min="3" max="3" width="15.7083333333333" customWidth="true"/>
    <col min="4" max="4" width="16.7083333333333" customWidth="true"/>
    <col min="5" max="5" width="19.7083333333333" customWidth="true"/>
    <col min="6" max="10" width="15.7083333333333" customWidth="true"/>
    <col min="11" max="50" width="10.7083333333333" customWidth="true"/>
    <col min="51" max="51" width="15.7083333333333" customWidth="true"/>
  </cols>
  <sheetData>
    <row r="1" ht="26.25" customHeight="true" spans="1:51">
      <c r="A1" s="190" t="s">
        <v>416</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417</v>
      </c>
    </row>
    <row r="3" ht="14.25" spans="1:51">
      <c r="A3" s="192" t="s">
        <v>2</v>
      </c>
      <c r="B3" s="193" t="s">
        <v>3</v>
      </c>
      <c r="C3" s="194" t="s">
        <v>4</v>
      </c>
      <c r="D3" s="194" t="s">
        <v>5</v>
      </c>
      <c r="E3" s="89"/>
      <c r="F3" s="194" t="s">
        <v>6</v>
      </c>
      <c r="G3" s="194" t="s">
        <v>7</v>
      </c>
      <c r="H3" s="199" t="s">
        <v>8</v>
      </c>
      <c r="I3" s="204" t="s">
        <v>39</v>
      </c>
      <c r="J3" s="204" t="s">
        <v>418</v>
      </c>
      <c r="K3" s="194" t="s">
        <v>9</v>
      </c>
      <c r="L3" s="89"/>
      <c r="M3" s="89"/>
      <c r="N3" s="89"/>
      <c r="O3" s="194" t="s">
        <v>10</v>
      </c>
      <c r="P3" s="89"/>
      <c r="Q3" s="89"/>
      <c r="R3" s="89"/>
      <c r="S3" s="194" t="s">
        <v>11</v>
      </c>
      <c r="T3" s="89"/>
      <c r="U3" s="89"/>
      <c r="V3" s="89"/>
      <c r="W3" s="194" t="s">
        <v>12</v>
      </c>
      <c r="X3" s="89"/>
      <c r="Y3" s="89"/>
      <c r="Z3" s="89"/>
      <c r="AA3" s="194" t="s">
        <v>13</v>
      </c>
      <c r="AB3" s="89"/>
      <c r="AC3" s="89"/>
      <c r="AD3" s="89"/>
      <c r="AE3" s="194" t="s">
        <v>14</v>
      </c>
      <c r="AF3" s="89"/>
      <c r="AG3" s="89"/>
      <c r="AH3" s="89"/>
      <c r="AI3" s="194" t="s">
        <v>15</v>
      </c>
      <c r="AJ3" s="89"/>
      <c r="AK3" s="89"/>
      <c r="AL3" s="89"/>
      <c r="AM3" s="194" t="s">
        <v>16</v>
      </c>
      <c r="AN3" s="89"/>
      <c r="AO3" s="89"/>
      <c r="AP3" s="89"/>
      <c r="AQ3" s="194" t="s">
        <v>17</v>
      </c>
      <c r="AR3" s="89"/>
      <c r="AS3" s="89"/>
      <c r="AT3" s="89"/>
      <c r="AU3" s="194" t="s">
        <v>18</v>
      </c>
      <c r="AV3" s="89"/>
      <c r="AW3" s="89"/>
      <c r="AX3" s="89"/>
      <c r="AY3" s="194" t="s">
        <v>19</v>
      </c>
    </row>
    <row r="4" ht="14.25" spans="1:51">
      <c r="A4" s="89"/>
      <c r="B4" s="195"/>
      <c r="C4" s="89"/>
      <c r="D4" s="89"/>
      <c r="E4" s="89"/>
      <c r="F4" s="89"/>
      <c r="G4" s="89"/>
      <c r="H4" s="89"/>
      <c r="I4" s="205"/>
      <c r="J4" s="205"/>
      <c r="K4" s="194" t="s">
        <v>5</v>
      </c>
      <c r="L4" s="194" t="s">
        <v>40</v>
      </c>
      <c r="M4" s="194" t="s">
        <v>20</v>
      </c>
      <c r="N4" s="194" t="s">
        <v>21</v>
      </c>
      <c r="O4" s="194" t="s">
        <v>5</v>
      </c>
      <c r="P4" s="194" t="s">
        <v>40</v>
      </c>
      <c r="Q4" s="194" t="s">
        <v>20</v>
      </c>
      <c r="R4" s="194" t="s">
        <v>21</v>
      </c>
      <c r="S4" s="194" t="s">
        <v>5</v>
      </c>
      <c r="T4" s="194" t="s">
        <v>40</v>
      </c>
      <c r="U4" s="194" t="s">
        <v>20</v>
      </c>
      <c r="V4" s="194" t="s">
        <v>21</v>
      </c>
      <c r="W4" s="194" t="s">
        <v>5</v>
      </c>
      <c r="X4" s="194" t="s">
        <v>40</v>
      </c>
      <c r="Y4" s="194" t="s">
        <v>20</v>
      </c>
      <c r="Z4" s="194" t="s">
        <v>21</v>
      </c>
      <c r="AA4" s="194" t="s">
        <v>5</v>
      </c>
      <c r="AB4" s="194" t="s">
        <v>40</v>
      </c>
      <c r="AC4" s="194" t="s">
        <v>20</v>
      </c>
      <c r="AD4" s="194" t="s">
        <v>21</v>
      </c>
      <c r="AE4" s="194" t="s">
        <v>5</v>
      </c>
      <c r="AF4" s="194" t="s">
        <v>40</v>
      </c>
      <c r="AG4" s="194" t="s">
        <v>20</v>
      </c>
      <c r="AH4" s="194" t="s">
        <v>21</v>
      </c>
      <c r="AI4" s="194" t="s">
        <v>5</v>
      </c>
      <c r="AJ4" s="194" t="s">
        <v>40</v>
      </c>
      <c r="AK4" s="194" t="s">
        <v>20</v>
      </c>
      <c r="AL4" s="194" t="s">
        <v>21</v>
      </c>
      <c r="AM4" s="194" t="s">
        <v>5</v>
      </c>
      <c r="AN4" s="194" t="s">
        <v>40</v>
      </c>
      <c r="AO4" s="194" t="s">
        <v>20</v>
      </c>
      <c r="AP4" s="194" t="s">
        <v>21</v>
      </c>
      <c r="AQ4" s="194" t="s">
        <v>5</v>
      </c>
      <c r="AR4" s="194" t="s">
        <v>40</v>
      </c>
      <c r="AS4" s="194" t="s">
        <v>20</v>
      </c>
      <c r="AT4" s="194" t="s">
        <v>21</v>
      </c>
      <c r="AU4" s="194" t="s">
        <v>5</v>
      </c>
      <c r="AV4" s="194" t="s">
        <v>40</v>
      </c>
      <c r="AW4" s="194" t="s">
        <v>20</v>
      </c>
      <c r="AX4" s="194" t="s">
        <v>21</v>
      </c>
      <c r="AY4" s="194"/>
    </row>
    <row r="5" ht="28.5" spans="1:51">
      <c r="A5" s="60" t="s">
        <v>41</v>
      </c>
      <c r="B5" s="239">
        <v>1</v>
      </c>
      <c r="C5" s="27" t="s">
        <v>42</v>
      </c>
      <c r="D5" s="27" t="s">
        <v>43</v>
      </c>
      <c r="E5" s="89"/>
      <c r="F5" s="26" t="s">
        <v>44</v>
      </c>
      <c r="G5" s="26">
        <v>7933</v>
      </c>
      <c r="H5" s="53">
        <v>0.6611</v>
      </c>
      <c r="I5" s="59" t="s">
        <v>26</v>
      </c>
      <c r="J5" s="59"/>
      <c r="K5" s="26">
        <v>1700</v>
      </c>
      <c r="L5" s="26">
        <v>207</v>
      </c>
      <c r="M5" s="26">
        <v>1409</v>
      </c>
      <c r="N5" s="53">
        <v>0.8288</v>
      </c>
      <c r="O5" s="107">
        <v>2200</v>
      </c>
      <c r="P5" s="107">
        <v>242</v>
      </c>
      <c r="Q5" s="107">
        <v>1502</v>
      </c>
      <c r="R5" s="53">
        <v>0.6827</v>
      </c>
      <c r="S5" s="107">
        <v>1150</v>
      </c>
      <c r="T5" s="119">
        <v>104</v>
      </c>
      <c r="U5" s="119">
        <v>726</v>
      </c>
      <c r="V5" s="53">
        <v>0.6313</v>
      </c>
      <c r="W5" s="107">
        <v>1100</v>
      </c>
      <c r="X5" s="119">
        <v>123</v>
      </c>
      <c r="Y5" s="119">
        <v>683</v>
      </c>
      <c r="Z5" s="53">
        <v>0.6209</v>
      </c>
      <c r="AA5" s="107">
        <v>2450</v>
      </c>
      <c r="AB5" s="107">
        <v>701</v>
      </c>
      <c r="AC5" s="107">
        <v>1748</v>
      </c>
      <c r="AD5" s="53">
        <v>0.7135</v>
      </c>
      <c r="AE5" s="107">
        <v>1600</v>
      </c>
      <c r="AF5" s="107">
        <v>196</v>
      </c>
      <c r="AG5" s="107">
        <v>921</v>
      </c>
      <c r="AH5" s="53">
        <v>0.5756</v>
      </c>
      <c r="AI5" s="107">
        <v>700</v>
      </c>
      <c r="AJ5" s="107">
        <v>51</v>
      </c>
      <c r="AK5" s="107">
        <v>341</v>
      </c>
      <c r="AL5" s="53">
        <v>0.4871</v>
      </c>
      <c r="AM5" s="107">
        <v>1100</v>
      </c>
      <c r="AN5" s="107">
        <v>105</v>
      </c>
      <c r="AO5" s="107">
        <v>603</v>
      </c>
      <c r="AP5" s="53">
        <v>0.5482</v>
      </c>
      <c r="AQ5" s="107" t="s">
        <v>45</v>
      </c>
      <c r="AR5" s="107" t="s">
        <v>45</v>
      </c>
      <c r="AS5" s="107" t="s">
        <v>45</v>
      </c>
      <c r="AT5" s="107" t="s">
        <v>45</v>
      </c>
      <c r="AU5" s="107" t="s">
        <v>45</v>
      </c>
      <c r="AV5" s="107" t="s">
        <v>45</v>
      </c>
      <c r="AW5" s="107" t="s">
        <v>45</v>
      </c>
      <c r="AX5" s="107" t="s">
        <v>45</v>
      </c>
      <c r="AY5" s="223"/>
    </row>
    <row r="6" ht="28.5" spans="1:51">
      <c r="A6" s="89"/>
      <c r="B6" s="195"/>
      <c r="C6" s="89"/>
      <c r="D6" s="27" t="s">
        <v>46</v>
      </c>
      <c r="E6" s="89"/>
      <c r="F6" s="26" t="s">
        <v>44</v>
      </c>
      <c r="G6" s="26">
        <v>35</v>
      </c>
      <c r="H6" s="243">
        <v>1</v>
      </c>
      <c r="I6" s="89"/>
      <c r="J6" s="89"/>
      <c r="K6" s="121" t="s">
        <v>45</v>
      </c>
      <c r="L6" s="121" t="s">
        <v>45</v>
      </c>
      <c r="M6" s="121" t="s">
        <v>45</v>
      </c>
      <c r="N6" s="121" t="s">
        <v>45</v>
      </c>
      <c r="O6" s="107">
        <v>13</v>
      </c>
      <c r="P6" s="107">
        <v>13</v>
      </c>
      <c r="Q6" s="107">
        <v>13</v>
      </c>
      <c r="R6" s="114">
        <v>1</v>
      </c>
      <c r="S6" s="107">
        <v>3</v>
      </c>
      <c r="T6" s="107">
        <v>3</v>
      </c>
      <c r="U6" s="107">
        <v>3</v>
      </c>
      <c r="V6" s="209">
        <v>1</v>
      </c>
      <c r="W6" s="107">
        <v>3</v>
      </c>
      <c r="X6" s="107">
        <v>3</v>
      </c>
      <c r="Y6" s="107">
        <v>3</v>
      </c>
      <c r="Z6" s="209">
        <v>1</v>
      </c>
      <c r="AA6" s="107">
        <v>6</v>
      </c>
      <c r="AB6" s="107">
        <v>6</v>
      </c>
      <c r="AC6" s="107">
        <v>6</v>
      </c>
      <c r="AD6" s="209">
        <v>1</v>
      </c>
      <c r="AE6" s="107">
        <v>3</v>
      </c>
      <c r="AF6" s="107">
        <v>3</v>
      </c>
      <c r="AG6" s="107">
        <v>3</v>
      </c>
      <c r="AH6" s="209">
        <v>1</v>
      </c>
      <c r="AI6" s="107">
        <v>3</v>
      </c>
      <c r="AJ6" s="107">
        <v>3</v>
      </c>
      <c r="AK6" s="107">
        <v>3</v>
      </c>
      <c r="AL6" s="209">
        <v>1</v>
      </c>
      <c r="AM6" s="107">
        <v>4</v>
      </c>
      <c r="AN6" s="107">
        <v>4</v>
      </c>
      <c r="AO6" s="107">
        <v>4</v>
      </c>
      <c r="AP6" s="209">
        <v>1</v>
      </c>
      <c r="AQ6" s="107" t="s">
        <v>45</v>
      </c>
      <c r="AR6" s="107" t="s">
        <v>45</v>
      </c>
      <c r="AS6" s="107" t="s">
        <v>45</v>
      </c>
      <c r="AT6" s="107" t="s">
        <v>45</v>
      </c>
      <c r="AU6" s="107" t="s">
        <v>45</v>
      </c>
      <c r="AV6" s="107" t="s">
        <v>45</v>
      </c>
      <c r="AW6" s="107" t="s">
        <v>45</v>
      </c>
      <c r="AX6" s="107" t="s">
        <v>45</v>
      </c>
      <c r="AY6" s="223"/>
    </row>
    <row r="7" ht="28.5" spans="1:51">
      <c r="A7" s="89"/>
      <c r="B7" s="197">
        <v>2</v>
      </c>
      <c r="C7" s="27" t="s">
        <v>47</v>
      </c>
      <c r="D7" s="27" t="s">
        <v>48</v>
      </c>
      <c r="E7" s="89"/>
      <c r="F7" s="26" t="s">
        <v>44</v>
      </c>
      <c r="G7" s="93" t="s">
        <v>45</v>
      </c>
      <c r="H7" s="57" t="s">
        <v>60</v>
      </c>
      <c r="I7" s="59" t="s">
        <v>26</v>
      </c>
      <c r="J7" s="59" t="s">
        <v>26</v>
      </c>
      <c r="K7" s="175" t="s">
        <v>49</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50</v>
      </c>
    </row>
    <row r="8" ht="14.25" spans="1:51">
      <c r="A8" s="89"/>
      <c r="B8" s="197">
        <v>3</v>
      </c>
      <c r="C8" s="27" t="s">
        <v>51</v>
      </c>
      <c r="D8" s="27" t="s">
        <v>52</v>
      </c>
      <c r="E8" s="89"/>
      <c r="F8" s="26" t="s">
        <v>53</v>
      </c>
      <c r="G8" s="59">
        <v>3938</v>
      </c>
      <c r="H8" s="58">
        <v>0.7226</v>
      </c>
      <c r="I8" s="93"/>
      <c r="J8" s="93"/>
      <c r="K8" s="96" t="s">
        <v>45</v>
      </c>
      <c r="L8" s="93" t="s">
        <v>45</v>
      </c>
      <c r="M8" s="93" t="s">
        <v>45</v>
      </c>
      <c r="N8" s="93" t="s">
        <v>45</v>
      </c>
      <c r="O8" s="93">
        <v>1200</v>
      </c>
      <c r="P8" s="93">
        <v>208</v>
      </c>
      <c r="Q8" s="93">
        <v>661</v>
      </c>
      <c r="R8" s="53">
        <v>0.5508</v>
      </c>
      <c r="S8" s="93">
        <v>613</v>
      </c>
      <c r="T8" s="93">
        <v>50</v>
      </c>
      <c r="U8" s="93">
        <v>377</v>
      </c>
      <c r="V8" s="121">
        <v>0.615</v>
      </c>
      <c r="W8" s="93">
        <v>613</v>
      </c>
      <c r="X8" s="93">
        <v>150</v>
      </c>
      <c r="Y8" s="93">
        <v>565</v>
      </c>
      <c r="Z8" s="121">
        <v>0.9217</v>
      </c>
      <c r="AA8" s="93">
        <v>1185</v>
      </c>
      <c r="AB8" s="93">
        <v>230</v>
      </c>
      <c r="AC8" s="93">
        <v>830</v>
      </c>
      <c r="AD8" s="121">
        <v>0.7004</v>
      </c>
      <c r="AE8" s="93">
        <v>613</v>
      </c>
      <c r="AF8" s="93">
        <v>100</v>
      </c>
      <c r="AG8" s="93">
        <v>486</v>
      </c>
      <c r="AH8" s="121">
        <v>0.7928</v>
      </c>
      <c r="AI8" s="93">
        <v>613</v>
      </c>
      <c r="AJ8" s="93">
        <v>108</v>
      </c>
      <c r="AK8" s="93">
        <v>550</v>
      </c>
      <c r="AL8" s="121">
        <v>0.8972</v>
      </c>
      <c r="AM8" s="93">
        <v>613</v>
      </c>
      <c r="AN8" s="93">
        <v>94</v>
      </c>
      <c r="AO8" s="93">
        <v>469</v>
      </c>
      <c r="AP8" s="121">
        <v>0.7651</v>
      </c>
      <c r="AQ8" s="93" t="s">
        <v>45</v>
      </c>
      <c r="AR8" s="93" t="s">
        <v>45</v>
      </c>
      <c r="AS8" s="93" t="s">
        <v>45</v>
      </c>
      <c r="AT8" s="93" t="s">
        <v>45</v>
      </c>
      <c r="AU8" s="93" t="s">
        <v>45</v>
      </c>
      <c r="AV8" s="93" t="s">
        <v>45</v>
      </c>
      <c r="AW8" s="93" t="s">
        <v>45</v>
      </c>
      <c r="AX8" s="93" t="s">
        <v>45</v>
      </c>
      <c r="AY8" s="223"/>
    </row>
    <row r="9" ht="14.25" spans="1:51">
      <c r="A9" s="89"/>
      <c r="B9" s="195"/>
      <c r="C9" s="89"/>
      <c r="D9" s="27" t="s">
        <v>55</v>
      </c>
      <c r="E9" s="89"/>
      <c r="F9" s="26" t="s">
        <v>53</v>
      </c>
      <c r="G9" s="59">
        <v>1614</v>
      </c>
      <c r="H9" s="58">
        <v>0.7336</v>
      </c>
      <c r="I9" s="89"/>
      <c r="J9" s="89"/>
      <c r="K9" s="96" t="s">
        <v>45</v>
      </c>
      <c r="L9" s="93" t="s">
        <v>45</v>
      </c>
      <c r="M9" s="93" t="s">
        <v>45</v>
      </c>
      <c r="N9" s="93" t="s">
        <v>45</v>
      </c>
      <c r="O9" s="93">
        <v>475</v>
      </c>
      <c r="P9" s="93">
        <v>99</v>
      </c>
      <c r="Q9" s="93">
        <v>302</v>
      </c>
      <c r="R9" s="53">
        <v>0.6358</v>
      </c>
      <c r="S9" s="93">
        <v>275</v>
      </c>
      <c r="T9" s="93">
        <v>55</v>
      </c>
      <c r="U9" s="93">
        <v>205</v>
      </c>
      <c r="V9" s="121">
        <v>0.7455</v>
      </c>
      <c r="W9" s="93">
        <v>275</v>
      </c>
      <c r="X9" s="93">
        <v>54</v>
      </c>
      <c r="Y9" s="93">
        <v>251</v>
      </c>
      <c r="Z9" s="121">
        <v>0.9127</v>
      </c>
      <c r="AA9" s="93">
        <v>350</v>
      </c>
      <c r="AB9" s="93">
        <v>60</v>
      </c>
      <c r="AC9" s="93">
        <v>260</v>
      </c>
      <c r="AD9" s="121">
        <v>0.7429</v>
      </c>
      <c r="AE9" s="93">
        <v>275</v>
      </c>
      <c r="AF9" s="93">
        <v>40</v>
      </c>
      <c r="AG9" s="93">
        <v>176</v>
      </c>
      <c r="AH9" s="121">
        <v>0.64</v>
      </c>
      <c r="AI9" s="93">
        <v>275</v>
      </c>
      <c r="AJ9" s="93">
        <v>37</v>
      </c>
      <c r="AK9" s="93">
        <v>208</v>
      </c>
      <c r="AL9" s="121">
        <v>0.7564</v>
      </c>
      <c r="AM9" s="93">
        <v>275</v>
      </c>
      <c r="AN9" s="93">
        <v>42</v>
      </c>
      <c r="AO9" s="93">
        <v>212</v>
      </c>
      <c r="AP9" s="121">
        <v>0.7709</v>
      </c>
      <c r="AQ9" s="93" t="s">
        <v>45</v>
      </c>
      <c r="AR9" s="93" t="s">
        <v>45</v>
      </c>
      <c r="AS9" s="93" t="s">
        <v>45</v>
      </c>
      <c r="AT9" s="93" t="s">
        <v>45</v>
      </c>
      <c r="AU9" s="93" t="s">
        <v>45</v>
      </c>
      <c r="AV9" s="93" t="s">
        <v>45</v>
      </c>
      <c r="AW9" s="93" t="s">
        <v>45</v>
      </c>
      <c r="AX9" s="93" t="s">
        <v>45</v>
      </c>
      <c r="AY9" s="223"/>
    </row>
    <row r="10" ht="14.25" spans="1:51">
      <c r="A10" s="240" t="s">
        <v>56</v>
      </c>
      <c r="B10" s="241">
        <v>4</v>
      </c>
      <c r="C10" s="150" t="s">
        <v>57</v>
      </c>
      <c r="D10" s="59" t="s">
        <v>58</v>
      </c>
      <c r="E10" s="150" t="s">
        <v>59</v>
      </c>
      <c r="F10" s="59" t="s">
        <v>25</v>
      </c>
      <c r="G10" s="59" t="s">
        <v>60</v>
      </c>
      <c r="H10" s="59" t="s">
        <v>60</v>
      </c>
      <c r="I10" s="93"/>
      <c r="J10" s="93"/>
      <c r="K10" s="96" t="s">
        <v>45</v>
      </c>
      <c r="L10" s="93" t="s">
        <v>45</v>
      </c>
      <c r="M10" s="93" t="s">
        <v>45</v>
      </c>
      <c r="N10" s="93" t="s">
        <v>45</v>
      </c>
      <c r="O10" s="93" t="s">
        <v>45</v>
      </c>
      <c r="P10" s="59">
        <v>760</v>
      </c>
      <c r="Q10" s="59">
        <v>760</v>
      </c>
      <c r="R10" s="59" t="s">
        <v>60</v>
      </c>
      <c r="S10" s="93" t="s">
        <v>45</v>
      </c>
      <c r="T10" s="59">
        <v>760</v>
      </c>
      <c r="U10" s="59">
        <v>760</v>
      </c>
      <c r="V10" s="59" t="s">
        <v>60</v>
      </c>
      <c r="W10" s="93" t="s">
        <v>45</v>
      </c>
      <c r="X10" s="59">
        <v>760</v>
      </c>
      <c r="Y10" s="59">
        <v>760</v>
      </c>
      <c r="Z10" s="59" t="s">
        <v>60</v>
      </c>
      <c r="AA10" s="93" t="s">
        <v>45</v>
      </c>
      <c r="AB10" s="59">
        <v>760</v>
      </c>
      <c r="AC10" s="59">
        <v>760</v>
      </c>
      <c r="AD10" s="59" t="s">
        <v>60</v>
      </c>
      <c r="AE10" s="93" t="s">
        <v>45</v>
      </c>
      <c r="AF10" s="59">
        <v>760</v>
      </c>
      <c r="AG10" s="59">
        <v>760</v>
      </c>
      <c r="AH10" s="59" t="s">
        <v>60</v>
      </c>
      <c r="AI10" s="93" t="s">
        <v>45</v>
      </c>
      <c r="AJ10" s="59">
        <v>760</v>
      </c>
      <c r="AK10" s="59">
        <v>760</v>
      </c>
      <c r="AL10" s="59" t="s">
        <v>60</v>
      </c>
      <c r="AM10" s="93" t="s">
        <v>45</v>
      </c>
      <c r="AN10" s="59">
        <v>760</v>
      </c>
      <c r="AO10" s="59">
        <v>760</v>
      </c>
      <c r="AP10" s="59" t="s">
        <v>60</v>
      </c>
      <c r="AQ10" s="93" t="s">
        <v>45</v>
      </c>
      <c r="AR10" s="93" t="s">
        <v>45</v>
      </c>
      <c r="AS10" s="93" t="s">
        <v>45</v>
      </c>
      <c r="AT10" s="93" t="s">
        <v>45</v>
      </c>
      <c r="AU10" s="93" t="s">
        <v>45</v>
      </c>
      <c r="AV10" s="93" t="s">
        <v>45</v>
      </c>
      <c r="AW10" s="93" t="s">
        <v>45</v>
      </c>
      <c r="AX10" s="93" t="s">
        <v>45</v>
      </c>
      <c r="AY10" s="223"/>
    </row>
    <row r="11" ht="14.25" spans="1:51">
      <c r="A11" s="89"/>
      <c r="B11" s="195"/>
      <c r="C11" s="89"/>
      <c r="D11" s="89"/>
      <c r="E11" s="150" t="s">
        <v>62</v>
      </c>
      <c r="F11" s="59" t="s">
        <v>25</v>
      </c>
      <c r="G11" s="59">
        <v>161321</v>
      </c>
      <c r="H11" s="59" t="s">
        <v>60</v>
      </c>
      <c r="I11" s="89"/>
      <c r="J11" s="89"/>
      <c r="K11" s="96" t="s">
        <v>45</v>
      </c>
      <c r="L11" s="93" t="s">
        <v>45</v>
      </c>
      <c r="M11" s="93" t="s">
        <v>45</v>
      </c>
      <c r="N11" s="93" t="s">
        <v>45</v>
      </c>
      <c r="O11" s="93" t="s">
        <v>45</v>
      </c>
      <c r="P11" s="59">
        <v>1361</v>
      </c>
      <c r="Q11" s="59">
        <v>8199</v>
      </c>
      <c r="R11" s="59" t="s">
        <v>60</v>
      </c>
      <c r="S11" s="93" t="s">
        <v>45</v>
      </c>
      <c r="T11" s="59">
        <v>4029</v>
      </c>
      <c r="U11" s="59">
        <v>24310</v>
      </c>
      <c r="V11" s="59" t="s">
        <v>60</v>
      </c>
      <c r="W11" s="93" t="s">
        <v>45</v>
      </c>
      <c r="X11" s="59">
        <v>1817</v>
      </c>
      <c r="Y11" s="59">
        <v>10923</v>
      </c>
      <c r="Z11" s="59" t="s">
        <v>60</v>
      </c>
      <c r="AA11" s="93" t="s">
        <v>45</v>
      </c>
      <c r="AB11" s="59">
        <v>9197</v>
      </c>
      <c r="AC11" s="59">
        <v>55949</v>
      </c>
      <c r="AD11" s="59" t="s">
        <v>60</v>
      </c>
      <c r="AE11" s="93" t="s">
        <v>45</v>
      </c>
      <c r="AF11" s="59">
        <v>5094</v>
      </c>
      <c r="AG11" s="59">
        <v>30612</v>
      </c>
      <c r="AH11" s="59" t="s">
        <v>60</v>
      </c>
      <c r="AI11" s="93" t="s">
        <v>45</v>
      </c>
      <c r="AJ11" s="59">
        <v>1953</v>
      </c>
      <c r="AK11" s="59">
        <v>11825</v>
      </c>
      <c r="AL11" s="59" t="s">
        <v>60</v>
      </c>
      <c r="AM11" s="93" t="s">
        <v>45</v>
      </c>
      <c r="AN11" s="59">
        <v>3255</v>
      </c>
      <c r="AO11" s="59">
        <v>19503</v>
      </c>
      <c r="AP11" s="59" t="s">
        <v>60</v>
      </c>
      <c r="AQ11" s="93" t="s">
        <v>45</v>
      </c>
      <c r="AR11" s="93" t="s">
        <v>45</v>
      </c>
      <c r="AS11" s="93" t="s">
        <v>45</v>
      </c>
      <c r="AT11" s="93" t="s">
        <v>45</v>
      </c>
      <c r="AU11" s="93" t="s">
        <v>45</v>
      </c>
      <c r="AV11" s="93" t="s">
        <v>45</v>
      </c>
      <c r="AW11" s="93" t="s">
        <v>45</v>
      </c>
      <c r="AX11" s="93" t="s">
        <v>45</v>
      </c>
      <c r="AY11" s="223"/>
    </row>
    <row r="12" ht="14.25" spans="1:51">
      <c r="A12" s="89"/>
      <c r="B12" s="195"/>
      <c r="C12" s="89"/>
      <c r="D12" s="89"/>
      <c r="E12" s="150" t="s">
        <v>63</v>
      </c>
      <c r="F12" s="59" t="s">
        <v>25</v>
      </c>
      <c r="G12" s="59" t="s">
        <v>60</v>
      </c>
      <c r="H12" s="59" t="s">
        <v>60</v>
      </c>
      <c r="I12" s="89"/>
      <c r="J12" s="89"/>
      <c r="K12" s="96" t="s">
        <v>45</v>
      </c>
      <c r="L12" s="93" t="s">
        <v>45</v>
      </c>
      <c r="M12" s="93" t="s">
        <v>45</v>
      </c>
      <c r="N12" s="93" t="s">
        <v>45</v>
      </c>
      <c r="O12" s="93" t="s">
        <v>45</v>
      </c>
      <c r="P12" s="59">
        <v>788</v>
      </c>
      <c r="Q12" s="59">
        <v>788</v>
      </c>
      <c r="R12" s="59" t="s">
        <v>60</v>
      </c>
      <c r="S12" s="93" t="s">
        <v>45</v>
      </c>
      <c r="T12" s="59">
        <v>788</v>
      </c>
      <c r="U12" s="59">
        <v>788</v>
      </c>
      <c r="V12" s="59" t="s">
        <v>60</v>
      </c>
      <c r="W12" s="93" t="s">
        <v>45</v>
      </c>
      <c r="X12" s="59">
        <v>788</v>
      </c>
      <c r="Y12" s="59">
        <v>788</v>
      </c>
      <c r="Z12" s="59" t="s">
        <v>60</v>
      </c>
      <c r="AA12" s="93" t="s">
        <v>45</v>
      </c>
      <c r="AB12" s="59">
        <v>788</v>
      </c>
      <c r="AC12" s="59">
        <v>788</v>
      </c>
      <c r="AD12" s="59" t="s">
        <v>60</v>
      </c>
      <c r="AE12" s="93" t="s">
        <v>45</v>
      </c>
      <c r="AF12" s="59">
        <v>788</v>
      </c>
      <c r="AG12" s="59">
        <v>788</v>
      </c>
      <c r="AH12" s="59" t="s">
        <v>60</v>
      </c>
      <c r="AI12" s="93" t="s">
        <v>45</v>
      </c>
      <c r="AJ12" s="59">
        <v>788</v>
      </c>
      <c r="AK12" s="59">
        <v>788</v>
      </c>
      <c r="AL12" s="59" t="s">
        <v>60</v>
      </c>
      <c r="AM12" s="93" t="s">
        <v>45</v>
      </c>
      <c r="AN12" s="59">
        <v>788</v>
      </c>
      <c r="AO12" s="59">
        <v>788</v>
      </c>
      <c r="AP12" s="59" t="s">
        <v>60</v>
      </c>
      <c r="AQ12" s="93" t="s">
        <v>45</v>
      </c>
      <c r="AR12" s="93" t="s">
        <v>45</v>
      </c>
      <c r="AS12" s="93" t="s">
        <v>45</v>
      </c>
      <c r="AT12" s="93" t="s">
        <v>45</v>
      </c>
      <c r="AU12" s="93" t="s">
        <v>45</v>
      </c>
      <c r="AV12" s="93" t="s">
        <v>45</v>
      </c>
      <c r="AW12" s="93" t="s">
        <v>45</v>
      </c>
      <c r="AX12" s="93" t="s">
        <v>45</v>
      </c>
      <c r="AY12" s="223"/>
    </row>
    <row r="13" ht="14.25" spans="1:51">
      <c r="A13" s="89"/>
      <c r="B13" s="195"/>
      <c r="C13" s="89"/>
      <c r="D13" s="89"/>
      <c r="E13" s="150" t="s">
        <v>64</v>
      </c>
      <c r="F13" s="59" t="s">
        <v>25</v>
      </c>
      <c r="G13" s="59">
        <v>30846</v>
      </c>
      <c r="H13" s="59" t="s">
        <v>60</v>
      </c>
      <c r="I13" s="89"/>
      <c r="J13" s="89"/>
      <c r="K13" s="96" t="s">
        <v>45</v>
      </c>
      <c r="L13" s="93" t="s">
        <v>45</v>
      </c>
      <c r="M13" s="93" t="s">
        <v>45</v>
      </c>
      <c r="N13" s="93" t="s">
        <v>45</v>
      </c>
      <c r="O13" s="93" t="s">
        <v>45</v>
      </c>
      <c r="P13" s="59">
        <v>1519</v>
      </c>
      <c r="Q13" s="59">
        <v>9200</v>
      </c>
      <c r="R13" s="59" t="s">
        <v>60</v>
      </c>
      <c r="S13" s="93" t="s">
        <v>45</v>
      </c>
      <c r="T13" s="59">
        <v>797</v>
      </c>
      <c r="U13" s="59">
        <v>4831</v>
      </c>
      <c r="V13" s="59" t="s">
        <v>60</v>
      </c>
      <c r="W13" s="93" t="s">
        <v>45</v>
      </c>
      <c r="X13" s="59">
        <v>514</v>
      </c>
      <c r="Y13" s="59">
        <v>3123</v>
      </c>
      <c r="Z13" s="59" t="s">
        <v>60</v>
      </c>
      <c r="AA13" s="93" t="s">
        <v>45</v>
      </c>
      <c r="AB13" s="59">
        <v>946</v>
      </c>
      <c r="AC13" s="59">
        <v>5758</v>
      </c>
      <c r="AD13" s="59" t="s">
        <v>60</v>
      </c>
      <c r="AE13" s="93" t="s">
        <v>45</v>
      </c>
      <c r="AF13" s="59">
        <v>397</v>
      </c>
      <c r="AG13" s="59">
        <v>2430</v>
      </c>
      <c r="AH13" s="59" t="s">
        <v>60</v>
      </c>
      <c r="AI13" s="93" t="s">
        <v>45</v>
      </c>
      <c r="AJ13" s="59">
        <v>286</v>
      </c>
      <c r="AK13" s="59">
        <v>1721</v>
      </c>
      <c r="AL13" s="59" t="s">
        <v>60</v>
      </c>
      <c r="AM13" s="93" t="s">
        <v>45</v>
      </c>
      <c r="AN13" s="59">
        <v>629</v>
      </c>
      <c r="AO13" s="59">
        <v>3783</v>
      </c>
      <c r="AP13" s="59" t="s">
        <v>60</v>
      </c>
      <c r="AQ13" s="93" t="s">
        <v>45</v>
      </c>
      <c r="AR13" s="93" t="s">
        <v>45</v>
      </c>
      <c r="AS13" s="93" t="s">
        <v>45</v>
      </c>
      <c r="AT13" s="93" t="s">
        <v>45</v>
      </c>
      <c r="AU13" s="93" t="s">
        <v>45</v>
      </c>
      <c r="AV13" s="93" t="s">
        <v>45</v>
      </c>
      <c r="AW13" s="93" t="s">
        <v>45</v>
      </c>
      <c r="AX13" s="93" t="s">
        <v>45</v>
      </c>
      <c r="AY13" s="223"/>
    </row>
    <row r="14" ht="14.25" spans="1:51">
      <c r="A14" s="89"/>
      <c r="B14" s="195"/>
      <c r="C14" s="89"/>
      <c r="D14" s="59" t="s">
        <v>65</v>
      </c>
      <c r="E14" s="150" t="s">
        <v>66</v>
      </c>
      <c r="F14" s="59" t="s">
        <v>25</v>
      </c>
      <c r="G14" s="59" t="s">
        <v>60</v>
      </c>
      <c r="H14" s="59" t="s">
        <v>60</v>
      </c>
      <c r="I14" s="89"/>
      <c r="J14" s="89"/>
      <c r="K14" s="96" t="s">
        <v>45</v>
      </c>
      <c r="L14" s="93" t="s">
        <v>45</v>
      </c>
      <c r="M14" s="93" t="s">
        <v>45</v>
      </c>
      <c r="N14" s="93" t="s">
        <v>45</v>
      </c>
      <c r="O14" s="93" t="s">
        <v>45</v>
      </c>
      <c r="P14" s="59">
        <v>988</v>
      </c>
      <c r="Q14" s="59">
        <v>988</v>
      </c>
      <c r="R14" s="59" t="s">
        <v>60</v>
      </c>
      <c r="S14" s="93" t="s">
        <v>45</v>
      </c>
      <c r="T14" s="59">
        <v>988</v>
      </c>
      <c r="U14" s="59">
        <v>988</v>
      </c>
      <c r="V14" s="59" t="s">
        <v>60</v>
      </c>
      <c r="W14" s="93" t="s">
        <v>45</v>
      </c>
      <c r="X14" s="59">
        <v>988</v>
      </c>
      <c r="Y14" s="59">
        <v>988</v>
      </c>
      <c r="Z14" s="59" t="s">
        <v>60</v>
      </c>
      <c r="AA14" s="93" t="s">
        <v>45</v>
      </c>
      <c r="AB14" s="59">
        <v>988</v>
      </c>
      <c r="AC14" s="59">
        <v>988</v>
      </c>
      <c r="AD14" s="59" t="s">
        <v>60</v>
      </c>
      <c r="AE14" s="93" t="s">
        <v>45</v>
      </c>
      <c r="AF14" s="59">
        <v>988</v>
      </c>
      <c r="AG14" s="59">
        <v>988</v>
      </c>
      <c r="AH14" s="59" t="s">
        <v>60</v>
      </c>
      <c r="AI14" s="93" t="s">
        <v>45</v>
      </c>
      <c r="AJ14" s="59">
        <v>988</v>
      </c>
      <c r="AK14" s="59">
        <v>988</v>
      </c>
      <c r="AL14" s="59" t="s">
        <v>60</v>
      </c>
      <c r="AM14" s="93" t="s">
        <v>45</v>
      </c>
      <c r="AN14" s="59">
        <v>988</v>
      </c>
      <c r="AO14" s="59">
        <v>988</v>
      </c>
      <c r="AP14" s="59" t="s">
        <v>60</v>
      </c>
      <c r="AQ14" s="93" t="s">
        <v>45</v>
      </c>
      <c r="AR14" s="93" t="s">
        <v>45</v>
      </c>
      <c r="AS14" s="93" t="s">
        <v>45</v>
      </c>
      <c r="AT14" s="93" t="s">
        <v>45</v>
      </c>
      <c r="AU14" s="93" t="s">
        <v>45</v>
      </c>
      <c r="AV14" s="93" t="s">
        <v>45</v>
      </c>
      <c r="AW14" s="93" t="s">
        <v>45</v>
      </c>
      <c r="AX14" s="93" t="s">
        <v>45</v>
      </c>
      <c r="AY14" s="223"/>
    </row>
    <row r="15" ht="14.25" spans="1:51">
      <c r="A15" s="89"/>
      <c r="B15" s="195"/>
      <c r="C15" s="89"/>
      <c r="D15" s="89"/>
      <c r="E15" s="150" t="s">
        <v>62</v>
      </c>
      <c r="F15" s="59" t="s">
        <v>25</v>
      </c>
      <c r="G15" s="59">
        <f>Q15+U15+Y15+AC15+AG15+AK15+AO15</f>
        <v>51570</v>
      </c>
      <c r="H15" s="59" t="s">
        <v>60</v>
      </c>
      <c r="I15" s="89"/>
      <c r="J15" s="89"/>
      <c r="K15" s="96" t="s">
        <v>45</v>
      </c>
      <c r="L15" s="93" t="s">
        <v>45</v>
      </c>
      <c r="M15" s="93" t="s">
        <v>45</v>
      </c>
      <c r="N15" s="93" t="s">
        <v>45</v>
      </c>
      <c r="O15" s="93" t="s">
        <v>45</v>
      </c>
      <c r="P15" s="59">
        <v>69</v>
      </c>
      <c r="Q15" s="59">
        <v>414</v>
      </c>
      <c r="R15" s="59" t="s">
        <v>60</v>
      </c>
      <c r="S15" s="93" t="s">
        <v>45</v>
      </c>
      <c r="T15" s="59">
        <v>1275</v>
      </c>
      <c r="U15" s="59">
        <v>7686</v>
      </c>
      <c r="V15" s="59" t="s">
        <v>60</v>
      </c>
      <c r="W15" s="93" t="s">
        <v>45</v>
      </c>
      <c r="X15" s="59">
        <v>287</v>
      </c>
      <c r="Y15" s="59">
        <v>1682</v>
      </c>
      <c r="Z15" s="59" t="s">
        <v>60</v>
      </c>
      <c r="AA15" s="93" t="s">
        <v>45</v>
      </c>
      <c r="AB15" s="59">
        <v>3774</v>
      </c>
      <c r="AC15" s="59">
        <v>22361</v>
      </c>
      <c r="AD15" s="59" t="s">
        <v>60</v>
      </c>
      <c r="AE15" s="93" t="s">
        <v>45</v>
      </c>
      <c r="AF15" s="59">
        <v>1815</v>
      </c>
      <c r="AG15" s="59">
        <v>10692</v>
      </c>
      <c r="AH15" s="59" t="s">
        <v>60</v>
      </c>
      <c r="AI15" s="93" t="s">
        <v>45</v>
      </c>
      <c r="AJ15" s="59">
        <v>594</v>
      </c>
      <c r="AK15" s="59">
        <v>3551</v>
      </c>
      <c r="AL15" s="59" t="s">
        <v>60</v>
      </c>
      <c r="AM15" s="93" t="s">
        <v>45</v>
      </c>
      <c r="AN15" s="59">
        <v>866</v>
      </c>
      <c r="AO15" s="59">
        <v>5184</v>
      </c>
      <c r="AP15" s="59" t="s">
        <v>60</v>
      </c>
      <c r="AQ15" s="93" t="s">
        <v>45</v>
      </c>
      <c r="AR15" s="93" t="s">
        <v>45</v>
      </c>
      <c r="AS15" s="93" t="s">
        <v>45</v>
      </c>
      <c r="AT15" s="93" t="s">
        <v>45</v>
      </c>
      <c r="AU15" s="93" t="s">
        <v>45</v>
      </c>
      <c r="AV15" s="93" t="s">
        <v>45</v>
      </c>
      <c r="AW15" s="93" t="s">
        <v>45</v>
      </c>
      <c r="AX15" s="93" t="s">
        <v>45</v>
      </c>
      <c r="AY15" s="223"/>
    </row>
    <row r="16" ht="14.25" spans="1:51">
      <c r="A16" s="89"/>
      <c r="B16" s="195"/>
      <c r="C16" s="89"/>
      <c r="D16" s="89"/>
      <c r="E16" s="150" t="s">
        <v>63</v>
      </c>
      <c r="F16" s="59" t="s">
        <v>25</v>
      </c>
      <c r="G16" s="59" t="s">
        <v>60</v>
      </c>
      <c r="H16" s="59" t="s">
        <v>60</v>
      </c>
      <c r="I16" s="89"/>
      <c r="J16" s="89"/>
      <c r="K16" s="96" t="s">
        <v>45</v>
      </c>
      <c r="L16" s="93" t="s">
        <v>45</v>
      </c>
      <c r="M16" s="93" t="s">
        <v>45</v>
      </c>
      <c r="N16" s="93" t="s">
        <v>45</v>
      </c>
      <c r="O16" s="93" t="s">
        <v>45</v>
      </c>
      <c r="P16" s="59">
        <v>1277</v>
      </c>
      <c r="Q16" s="59">
        <v>1277</v>
      </c>
      <c r="R16" s="59" t="s">
        <v>60</v>
      </c>
      <c r="S16" s="93" t="s">
        <v>45</v>
      </c>
      <c r="T16" s="59">
        <v>1277</v>
      </c>
      <c r="U16" s="59">
        <v>1277</v>
      </c>
      <c r="V16" s="59" t="s">
        <v>60</v>
      </c>
      <c r="W16" s="93" t="s">
        <v>45</v>
      </c>
      <c r="X16" s="59">
        <v>1277</v>
      </c>
      <c r="Y16" s="59">
        <v>1277</v>
      </c>
      <c r="Z16" s="59" t="s">
        <v>60</v>
      </c>
      <c r="AA16" s="93" t="s">
        <v>45</v>
      </c>
      <c r="AB16" s="59">
        <v>1277</v>
      </c>
      <c r="AC16" s="59">
        <v>1277</v>
      </c>
      <c r="AD16" s="59" t="s">
        <v>60</v>
      </c>
      <c r="AE16" s="93" t="s">
        <v>45</v>
      </c>
      <c r="AF16" s="59">
        <v>1277</v>
      </c>
      <c r="AG16" s="59">
        <v>1277</v>
      </c>
      <c r="AH16" s="59" t="s">
        <v>60</v>
      </c>
      <c r="AI16" s="93" t="s">
        <v>45</v>
      </c>
      <c r="AJ16" s="59">
        <v>1277</v>
      </c>
      <c r="AK16" s="59">
        <v>1277</v>
      </c>
      <c r="AL16" s="59" t="s">
        <v>60</v>
      </c>
      <c r="AM16" s="93" t="s">
        <v>45</v>
      </c>
      <c r="AN16" s="59">
        <v>1277</v>
      </c>
      <c r="AO16" s="59">
        <v>1277</v>
      </c>
      <c r="AP16" s="59" t="s">
        <v>60</v>
      </c>
      <c r="AQ16" s="93" t="s">
        <v>45</v>
      </c>
      <c r="AR16" s="93" t="s">
        <v>45</v>
      </c>
      <c r="AS16" s="93" t="s">
        <v>45</v>
      </c>
      <c r="AT16" s="93" t="s">
        <v>45</v>
      </c>
      <c r="AU16" s="93" t="s">
        <v>45</v>
      </c>
      <c r="AV16" s="93" t="s">
        <v>45</v>
      </c>
      <c r="AW16" s="93" t="s">
        <v>45</v>
      </c>
      <c r="AX16" s="93" t="s">
        <v>45</v>
      </c>
      <c r="AY16" s="223"/>
    </row>
    <row r="17" ht="14.25" spans="1:51">
      <c r="A17" s="89"/>
      <c r="B17" s="195"/>
      <c r="C17" s="89"/>
      <c r="D17" s="89"/>
      <c r="E17" s="150" t="s">
        <v>64</v>
      </c>
      <c r="F17" s="59" t="s">
        <v>25</v>
      </c>
      <c r="G17" s="59">
        <v>1377</v>
      </c>
      <c r="H17" s="59" t="s">
        <v>60</v>
      </c>
      <c r="I17" s="89"/>
      <c r="J17" s="89"/>
      <c r="K17" s="96" t="s">
        <v>45</v>
      </c>
      <c r="L17" s="93" t="s">
        <v>45</v>
      </c>
      <c r="M17" s="93" t="s">
        <v>45</v>
      </c>
      <c r="N17" s="93" t="s">
        <v>45</v>
      </c>
      <c r="O17" s="93" t="s">
        <v>45</v>
      </c>
      <c r="P17" s="59">
        <v>79</v>
      </c>
      <c r="Q17" s="59">
        <v>463</v>
      </c>
      <c r="R17" s="59" t="s">
        <v>60</v>
      </c>
      <c r="S17" s="93" t="s">
        <v>45</v>
      </c>
      <c r="T17" s="93">
        <v>0</v>
      </c>
      <c r="U17" s="93">
        <v>0</v>
      </c>
      <c r="V17" s="59" t="s">
        <v>60</v>
      </c>
      <c r="W17" s="93" t="s">
        <v>45</v>
      </c>
      <c r="X17" s="59">
        <v>10</v>
      </c>
      <c r="Y17" s="59">
        <v>60</v>
      </c>
      <c r="Z17" s="59" t="s">
        <v>60</v>
      </c>
      <c r="AA17" s="93" t="s">
        <v>45</v>
      </c>
      <c r="AB17" s="93">
        <v>45</v>
      </c>
      <c r="AC17" s="93">
        <v>254</v>
      </c>
      <c r="AD17" s="59" t="s">
        <v>60</v>
      </c>
      <c r="AE17" s="93" t="s">
        <v>45</v>
      </c>
      <c r="AF17" s="59">
        <v>51</v>
      </c>
      <c r="AG17" s="59">
        <v>301</v>
      </c>
      <c r="AH17" s="59" t="s">
        <v>60</v>
      </c>
      <c r="AI17" s="93" t="s">
        <v>45</v>
      </c>
      <c r="AJ17" s="59">
        <v>49</v>
      </c>
      <c r="AK17" s="59">
        <v>293</v>
      </c>
      <c r="AL17" s="59" t="s">
        <v>60</v>
      </c>
      <c r="AM17" s="93" t="s">
        <v>45</v>
      </c>
      <c r="AN17" s="93">
        <v>2</v>
      </c>
      <c r="AO17" s="93">
        <v>6</v>
      </c>
      <c r="AP17" s="59" t="s">
        <v>60</v>
      </c>
      <c r="AQ17" s="93" t="s">
        <v>45</v>
      </c>
      <c r="AR17" s="93" t="s">
        <v>45</v>
      </c>
      <c r="AS17" s="93" t="s">
        <v>45</v>
      </c>
      <c r="AT17" s="93" t="s">
        <v>45</v>
      </c>
      <c r="AU17" s="93" t="s">
        <v>45</v>
      </c>
      <c r="AV17" s="93" t="s">
        <v>45</v>
      </c>
      <c r="AW17" s="93" t="s">
        <v>45</v>
      </c>
      <c r="AX17" s="93" t="s">
        <v>45</v>
      </c>
      <c r="AY17" s="264"/>
    </row>
    <row r="18" ht="73.5" customHeight="true" spans="1:51">
      <c r="A18" s="89"/>
      <c r="B18" s="197">
        <v>5</v>
      </c>
      <c r="C18" s="27" t="s">
        <v>68</v>
      </c>
      <c r="D18" s="27" t="s">
        <v>69</v>
      </c>
      <c r="E18" s="89"/>
      <c r="F18" s="26" t="s">
        <v>25</v>
      </c>
      <c r="G18" s="26">
        <v>28</v>
      </c>
      <c r="H18" s="53">
        <v>0.7</v>
      </c>
      <c r="I18" s="206" t="s">
        <v>71</v>
      </c>
      <c r="J18" s="206" t="s">
        <v>419</v>
      </c>
      <c r="K18" s="96" t="s">
        <v>45</v>
      </c>
      <c r="L18" s="82"/>
      <c r="M18" s="82"/>
      <c r="N18" s="82"/>
      <c r="O18" s="119">
        <v>1</v>
      </c>
      <c r="P18" s="119">
        <v>0.5</v>
      </c>
      <c r="Q18" s="119">
        <v>1</v>
      </c>
      <c r="R18" s="209">
        <v>1</v>
      </c>
      <c r="S18" s="119">
        <v>13</v>
      </c>
      <c r="T18" s="119">
        <v>2</v>
      </c>
      <c r="U18" s="119">
        <v>7</v>
      </c>
      <c r="V18" s="209">
        <v>0.54</v>
      </c>
      <c r="W18" s="119" t="s">
        <v>45</v>
      </c>
      <c r="X18" s="119" t="s">
        <v>45</v>
      </c>
      <c r="Y18" s="119" t="s">
        <v>45</v>
      </c>
      <c r="Z18" s="119" t="s">
        <v>45</v>
      </c>
      <c r="AA18" s="119">
        <v>12</v>
      </c>
      <c r="AB18" s="119">
        <v>3</v>
      </c>
      <c r="AC18" s="119">
        <v>9</v>
      </c>
      <c r="AD18" s="209">
        <v>0.75</v>
      </c>
      <c r="AE18" s="119">
        <v>10</v>
      </c>
      <c r="AF18" s="119">
        <v>1.5</v>
      </c>
      <c r="AG18" s="119">
        <v>7</v>
      </c>
      <c r="AH18" s="209">
        <v>0.7</v>
      </c>
      <c r="AI18" s="119" t="s">
        <v>45</v>
      </c>
      <c r="AJ18" s="119" t="s">
        <v>45</v>
      </c>
      <c r="AK18" s="119" t="s">
        <v>45</v>
      </c>
      <c r="AL18" s="119" t="s">
        <v>45</v>
      </c>
      <c r="AM18" s="119">
        <v>4</v>
      </c>
      <c r="AN18" s="119"/>
      <c r="AO18" s="119">
        <v>4</v>
      </c>
      <c r="AP18" s="153">
        <v>1</v>
      </c>
      <c r="AQ18" s="93" t="s">
        <v>45</v>
      </c>
      <c r="AR18" s="93" t="s">
        <v>45</v>
      </c>
      <c r="AS18" s="93" t="s">
        <v>45</v>
      </c>
      <c r="AT18" s="93" t="s">
        <v>45</v>
      </c>
      <c r="AU18" s="93" t="s">
        <v>45</v>
      </c>
      <c r="AV18" s="93" t="s">
        <v>45</v>
      </c>
      <c r="AW18" s="93" t="s">
        <v>45</v>
      </c>
      <c r="AX18" s="107" t="s">
        <v>45</v>
      </c>
      <c r="AY18" s="27" t="s">
        <v>73</v>
      </c>
    </row>
    <row r="19" ht="28.5" spans="1:51">
      <c r="A19" s="89"/>
      <c r="B19" s="197">
        <v>6</v>
      </c>
      <c r="C19" s="27" t="s">
        <v>29</v>
      </c>
      <c r="D19" s="27" t="s">
        <v>72</v>
      </c>
      <c r="E19" s="89"/>
      <c r="F19" s="26" t="s">
        <v>25</v>
      </c>
      <c r="G19" s="59">
        <v>13.6</v>
      </c>
      <c r="H19" s="68">
        <v>0.5231</v>
      </c>
      <c r="I19" s="207" t="s">
        <v>26</v>
      </c>
      <c r="J19" s="247" t="s">
        <v>420</v>
      </c>
      <c r="K19" s="95" t="s">
        <v>45</v>
      </c>
      <c r="L19" s="95" t="s">
        <v>45</v>
      </c>
      <c r="M19" s="95" t="s">
        <v>45</v>
      </c>
      <c r="N19" s="95" t="s">
        <v>45</v>
      </c>
      <c r="O19" s="119">
        <v>2</v>
      </c>
      <c r="P19" s="119">
        <v>0.1</v>
      </c>
      <c r="Q19" s="119">
        <v>0.7</v>
      </c>
      <c r="R19" s="153">
        <v>0.35</v>
      </c>
      <c r="S19" s="119">
        <v>4</v>
      </c>
      <c r="T19" s="119">
        <v>1.6</v>
      </c>
      <c r="U19" s="119">
        <v>2.6</v>
      </c>
      <c r="V19" s="153">
        <v>0.65</v>
      </c>
      <c r="W19" s="119">
        <v>3</v>
      </c>
      <c r="X19" s="119">
        <v>0.3</v>
      </c>
      <c r="Y19" s="119">
        <v>1.8</v>
      </c>
      <c r="Z19" s="153">
        <v>0.6</v>
      </c>
      <c r="AA19" s="119">
        <v>5</v>
      </c>
      <c r="AB19" s="119">
        <v>2.25</v>
      </c>
      <c r="AC19" s="119">
        <v>3.5</v>
      </c>
      <c r="AD19" s="153">
        <v>0.7</v>
      </c>
      <c r="AE19" s="119">
        <v>4</v>
      </c>
      <c r="AF19" s="119">
        <v>0</v>
      </c>
      <c r="AG19" s="119">
        <v>2</v>
      </c>
      <c r="AH19" s="153">
        <v>0.5</v>
      </c>
      <c r="AI19" s="119">
        <v>1</v>
      </c>
      <c r="AJ19" s="119">
        <v>0.4</v>
      </c>
      <c r="AK19" s="119">
        <v>0.9</v>
      </c>
      <c r="AL19" s="153">
        <v>0.9</v>
      </c>
      <c r="AM19" s="119">
        <v>7</v>
      </c>
      <c r="AN19" s="119">
        <v>1.4</v>
      </c>
      <c r="AO19" s="119">
        <v>2.1</v>
      </c>
      <c r="AP19" s="153">
        <v>0.3</v>
      </c>
      <c r="AQ19" s="93" t="s">
        <v>45</v>
      </c>
      <c r="AR19" s="93" t="s">
        <v>45</v>
      </c>
      <c r="AS19" s="93" t="s">
        <v>45</v>
      </c>
      <c r="AT19" s="93" t="s">
        <v>45</v>
      </c>
      <c r="AU19" s="93" t="s">
        <v>45</v>
      </c>
      <c r="AV19" s="93" t="s">
        <v>45</v>
      </c>
      <c r="AW19" s="93" t="s">
        <v>45</v>
      </c>
      <c r="AX19" s="93" t="s">
        <v>45</v>
      </c>
      <c r="AY19" s="223" t="s">
        <v>73</v>
      </c>
    </row>
    <row r="20" ht="51" customHeight="true" spans="1:51">
      <c r="A20" s="89"/>
      <c r="B20" s="242">
        <v>7</v>
      </c>
      <c r="C20" s="27" t="s">
        <v>74</v>
      </c>
      <c r="D20" s="27" t="s">
        <v>75</v>
      </c>
      <c r="E20" s="89"/>
      <c r="F20" s="26" t="s">
        <v>44</v>
      </c>
      <c r="G20" s="59">
        <v>2655</v>
      </c>
      <c r="H20" s="57" t="s">
        <v>60</v>
      </c>
      <c r="I20" s="95" t="s">
        <v>26</v>
      </c>
      <c r="J20" s="208" t="s">
        <v>421</v>
      </c>
      <c r="K20" s="97" t="s">
        <v>45</v>
      </c>
      <c r="L20" s="59">
        <v>57</v>
      </c>
      <c r="M20" s="59">
        <v>387</v>
      </c>
      <c r="N20" s="59" t="s">
        <v>60</v>
      </c>
      <c r="O20" s="95" t="s">
        <v>45</v>
      </c>
      <c r="P20" s="59">
        <v>83</v>
      </c>
      <c r="Q20" s="59">
        <v>612</v>
      </c>
      <c r="R20" s="59" t="s">
        <v>60</v>
      </c>
      <c r="S20" s="95" t="s">
        <v>45</v>
      </c>
      <c r="T20" s="59">
        <v>44</v>
      </c>
      <c r="U20" s="59">
        <v>316</v>
      </c>
      <c r="V20" s="59" t="s">
        <v>60</v>
      </c>
      <c r="W20" s="95" t="s">
        <v>45</v>
      </c>
      <c r="X20" s="59">
        <v>22</v>
      </c>
      <c r="Y20" s="59">
        <v>162</v>
      </c>
      <c r="Z20" s="59" t="s">
        <v>60</v>
      </c>
      <c r="AA20" s="95" t="s">
        <v>45</v>
      </c>
      <c r="AB20" s="59">
        <v>79</v>
      </c>
      <c r="AC20" s="59">
        <v>557</v>
      </c>
      <c r="AD20" s="59" t="s">
        <v>60</v>
      </c>
      <c r="AE20" s="95" t="s">
        <v>45</v>
      </c>
      <c r="AF20" s="59">
        <v>41</v>
      </c>
      <c r="AG20" s="59">
        <v>250</v>
      </c>
      <c r="AH20" s="59" t="s">
        <v>60</v>
      </c>
      <c r="AI20" s="95" t="s">
        <v>45</v>
      </c>
      <c r="AJ20" s="59">
        <v>19</v>
      </c>
      <c r="AK20" s="59">
        <v>135</v>
      </c>
      <c r="AL20" s="59" t="s">
        <v>60</v>
      </c>
      <c r="AM20" s="95" t="s">
        <v>45</v>
      </c>
      <c r="AN20" s="59">
        <v>33</v>
      </c>
      <c r="AO20" s="59">
        <v>236</v>
      </c>
      <c r="AP20" s="59" t="s">
        <v>60</v>
      </c>
      <c r="AQ20" s="95" t="s">
        <v>45</v>
      </c>
      <c r="AR20" s="95" t="s">
        <v>45</v>
      </c>
      <c r="AS20" s="95" t="s">
        <v>45</v>
      </c>
      <c r="AT20" s="95" t="s">
        <v>45</v>
      </c>
      <c r="AU20" s="95" t="s">
        <v>45</v>
      </c>
      <c r="AV20" s="95" t="s">
        <v>45</v>
      </c>
      <c r="AW20" s="95" t="s">
        <v>45</v>
      </c>
      <c r="AX20" s="95" t="s">
        <v>45</v>
      </c>
      <c r="AY20" s="223"/>
    </row>
    <row r="21" ht="28.5" spans="1:51">
      <c r="A21" s="89"/>
      <c r="B21" s="197">
        <v>8</v>
      </c>
      <c r="C21" s="27" t="s">
        <v>77</v>
      </c>
      <c r="D21" s="27" t="s">
        <v>78</v>
      </c>
      <c r="E21" s="89"/>
      <c r="F21" s="26" t="s">
        <v>79</v>
      </c>
      <c r="G21" s="59" t="s">
        <v>45</v>
      </c>
      <c r="H21" s="57"/>
      <c r="I21" s="180"/>
      <c r="J21" s="180"/>
      <c r="K21" s="175" t="s">
        <v>80</v>
      </c>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223" t="s">
        <v>81</v>
      </c>
    </row>
    <row r="22" ht="14.25" spans="1:51">
      <c r="A22" s="60" t="s">
        <v>31</v>
      </c>
      <c r="B22" s="242">
        <v>9</v>
      </c>
      <c r="C22" s="27" t="s">
        <v>82</v>
      </c>
      <c r="D22" s="27" t="s">
        <v>83</v>
      </c>
      <c r="E22" s="89"/>
      <c r="F22" s="26" t="s">
        <v>84</v>
      </c>
      <c r="G22" s="59">
        <v>132</v>
      </c>
      <c r="H22" s="64">
        <v>1.307</v>
      </c>
      <c r="I22" s="100" t="s">
        <v>422</v>
      </c>
      <c r="J22" s="100" t="s">
        <v>423</v>
      </c>
      <c r="K22" s="96">
        <v>23</v>
      </c>
      <c r="L22" s="93">
        <v>3</v>
      </c>
      <c r="M22" s="93">
        <v>27</v>
      </c>
      <c r="N22" s="94">
        <v>1.1739</v>
      </c>
      <c r="O22" s="93">
        <v>13</v>
      </c>
      <c r="P22" s="93">
        <v>4</v>
      </c>
      <c r="Q22" s="93">
        <v>24</v>
      </c>
      <c r="R22" s="94">
        <v>1.8462</v>
      </c>
      <c r="S22" s="93">
        <v>4</v>
      </c>
      <c r="T22" s="93">
        <v>0</v>
      </c>
      <c r="U22" s="93">
        <v>1</v>
      </c>
      <c r="V22" s="117">
        <v>0.25</v>
      </c>
      <c r="W22" s="93">
        <v>4</v>
      </c>
      <c r="X22" s="93">
        <v>1</v>
      </c>
      <c r="Y22" s="93">
        <v>5</v>
      </c>
      <c r="Z22" s="117">
        <v>1.25</v>
      </c>
      <c r="AA22" s="93">
        <v>13</v>
      </c>
      <c r="AB22" s="93">
        <v>3</v>
      </c>
      <c r="AC22" s="93">
        <v>23</v>
      </c>
      <c r="AD22" s="94">
        <v>1.7692</v>
      </c>
      <c r="AE22" s="93">
        <v>33</v>
      </c>
      <c r="AF22" s="93">
        <v>0</v>
      </c>
      <c r="AG22" s="93">
        <v>29</v>
      </c>
      <c r="AH22" s="94">
        <v>0.8788</v>
      </c>
      <c r="AI22" s="93">
        <v>6</v>
      </c>
      <c r="AJ22" s="93">
        <v>0</v>
      </c>
      <c r="AK22" s="93">
        <v>17</v>
      </c>
      <c r="AL22" s="94">
        <v>2.8333</v>
      </c>
      <c r="AM22" s="93">
        <v>5</v>
      </c>
      <c r="AN22" s="93">
        <v>0</v>
      </c>
      <c r="AO22" s="93">
        <v>6</v>
      </c>
      <c r="AP22" s="117">
        <v>1.2</v>
      </c>
      <c r="AQ22" s="93" t="s">
        <v>45</v>
      </c>
      <c r="AR22" s="93" t="s">
        <v>45</v>
      </c>
      <c r="AS22" s="93" t="s">
        <v>45</v>
      </c>
      <c r="AT22" s="93" t="s">
        <v>45</v>
      </c>
      <c r="AU22" s="93" t="s">
        <v>45</v>
      </c>
      <c r="AV22" s="93" t="s">
        <v>45</v>
      </c>
      <c r="AW22" s="93" t="s">
        <v>45</v>
      </c>
      <c r="AX22" s="93" t="s">
        <v>45</v>
      </c>
      <c r="AY22" s="223" t="s">
        <v>86</v>
      </c>
    </row>
    <row r="23" ht="14.25" spans="1:51">
      <c r="A23" s="89"/>
      <c r="B23" s="195"/>
      <c r="C23" s="89"/>
      <c r="D23" s="27" t="s">
        <v>87</v>
      </c>
      <c r="E23" s="89"/>
      <c r="F23" s="26" t="s">
        <v>84</v>
      </c>
      <c r="G23" s="59">
        <v>3</v>
      </c>
      <c r="H23" s="68">
        <v>0.1034</v>
      </c>
      <c r="I23" s="205"/>
      <c r="J23" s="205"/>
      <c r="K23" s="93">
        <v>8</v>
      </c>
      <c r="L23" s="93">
        <v>0</v>
      </c>
      <c r="M23" s="93">
        <v>0</v>
      </c>
      <c r="N23" s="117">
        <v>0</v>
      </c>
      <c r="O23" s="93">
        <v>6</v>
      </c>
      <c r="P23" s="93">
        <v>0</v>
      </c>
      <c r="Q23" s="93">
        <v>1</v>
      </c>
      <c r="R23" s="94">
        <v>0.1667</v>
      </c>
      <c r="S23" s="93">
        <v>1</v>
      </c>
      <c r="T23" s="93">
        <v>0</v>
      </c>
      <c r="U23" s="93">
        <v>0</v>
      </c>
      <c r="V23" s="117">
        <v>0</v>
      </c>
      <c r="W23" s="93" t="s">
        <v>45</v>
      </c>
      <c r="X23" s="93" t="s">
        <v>45</v>
      </c>
      <c r="Y23" s="93" t="s">
        <v>45</v>
      </c>
      <c r="Z23" s="94" t="s">
        <v>45</v>
      </c>
      <c r="AA23" s="93">
        <v>5</v>
      </c>
      <c r="AB23" s="93">
        <v>2</v>
      </c>
      <c r="AC23" s="93">
        <v>2</v>
      </c>
      <c r="AD23" s="117">
        <v>0.4</v>
      </c>
      <c r="AE23" s="93">
        <v>5</v>
      </c>
      <c r="AF23" s="93">
        <v>0</v>
      </c>
      <c r="AG23" s="93">
        <v>0</v>
      </c>
      <c r="AH23" s="117">
        <v>0</v>
      </c>
      <c r="AI23" s="93">
        <v>3</v>
      </c>
      <c r="AJ23" s="93">
        <v>0</v>
      </c>
      <c r="AK23" s="93">
        <v>0</v>
      </c>
      <c r="AL23" s="117">
        <v>0</v>
      </c>
      <c r="AM23" s="93">
        <v>1</v>
      </c>
      <c r="AN23" s="93">
        <v>0</v>
      </c>
      <c r="AO23" s="93">
        <v>0</v>
      </c>
      <c r="AP23" s="117">
        <v>0</v>
      </c>
      <c r="AQ23" s="93" t="s">
        <v>45</v>
      </c>
      <c r="AR23" s="93" t="s">
        <v>45</v>
      </c>
      <c r="AS23" s="93" t="s">
        <v>45</v>
      </c>
      <c r="AT23" s="93" t="s">
        <v>45</v>
      </c>
      <c r="AU23" s="93" t="s">
        <v>45</v>
      </c>
      <c r="AV23" s="93" t="s">
        <v>45</v>
      </c>
      <c r="AW23" s="93" t="s">
        <v>45</v>
      </c>
      <c r="AX23" s="93" t="s">
        <v>45</v>
      </c>
      <c r="AY23" s="89"/>
    </row>
    <row r="24" ht="14.25" spans="1:51">
      <c r="A24" s="89"/>
      <c r="B24" s="195"/>
      <c r="C24" s="89"/>
      <c r="D24" s="27" t="s">
        <v>88</v>
      </c>
      <c r="E24" s="89"/>
      <c r="F24" s="26" t="s">
        <v>84</v>
      </c>
      <c r="G24" s="59">
        <v>41</v>
      </c>
      <c r="H24" s="68">
        <v>0.7736</v>
      </c>
      <c r="I24" s="205"/>
      <c r="J24" s="205"/>
      <c r="K24" s="79">
        <v>13</v>
      </c>
      <c r="L24" s="93">
        <v>2</v>
      </c>
      <c r="M24" s="93">
        <v>8</v>
      </c>
      <c r="N24" s="94">
        <v>0.6154</v>
      </c>
      <c r="O24" s="93">
        <v>10</v>
      </c>
      <c r="P24" s="93">
        <v>1</v>
      </c>
      <c r="Q24" s="93">
        <v>8</v>
      </c>
      <c r="R24" s="117">
        <v>0.8</v>
      </c>
      <c r="S24" s="93">
        <v>4</v>
      </c>
      <c r="T24" s="93">
        <v>0</v>
      </c>
      <c r="U24" s="93">
        <v>3</v>
      </c>
      <c r="V24" s="117">
        <v>0.75</v>
      </c>
      <c r="W24" s="93">
        <v>3</v>
      </c>
      <c r="X24" s="93">
        <v>0</v>
      </c>
      <c r="Y24" s="93">
        <v>2</v>
      </c>
      <c r="Z24" s="117">
        <v>0.67</v>
      </c>
      <c r="AA24" s="93">
        <v>10</v>
      </c>
      <c r="AB24" s="93">
        <v>4</v>
      </c>
      <c r="AC24" s="93">
        <v>7</v>
      </c>
      <c r="AD24" s="117">
        <v>0.7</v>
      </c>
      <c r="AE24" s="93">
        <v>5</v>
      </c>
      <c r="AF24" s="93">
        <v>0</v>
      </c>
      <c r="AG24" s="93">
        <v>2</v>
      </c>
      <c r="AH24" s="117">
        <v>0.4</v>
      </c>
      <c r="AI24" s="93">
        <v>2</v>
      </c>
      <c r="AJ24" s="93">
        <v>0</v>
      </c>
      <c r="AK24" s="93">
        <v>5</v>
      </c>
      <c r="AL24" s="117">
        <v>2.5</v>
      </c>
      <c r="AM24" s="93">
        <v>6</v>
      </c>
      <c r="AN24" s="93">
        <v>0</v>
      </c>
      <c r="AO24" s="93">
        <v>6</v>
      </c>
      <c r="AP24" s="117">
        <v>1</v>
      </c>
      <c r="AQ24" s="93" t="s">
        <v>45</v>
      </c>
      <c r="AR24" s="93" t="s">
        <v>45</v>
      </c>
      <c r="AS24" s="93" t="s">
        <v>45</v>
      </c>
      <c r="AT24" s="93" t="s">
        <v>45</v>
      </c>
      <c r="AU24" s="93" t="s">
        <v>45</v>
      </c>
      <c r="AV24" s="93" t="s">
        <v>45</v>
      </c>
      <c r="AW24" s="93" t="s">
        <v>45</v>
      </c>
      <c r="AX24" s="93" t="s">
        <v>45</v>
      </c>
      <c r="AY24" s="89"/>
    </row>
    <row r="25" ht="19.5" spans="1:51">
      <c r="A25" s="89"/>
      <c r="B25" s="242">
        <v>10</v>
      </c>
      <c r="C25" s="26" t="s">
        <v>89</v>
      </c>
      <c r="D25" s="27" t="s">
        <v>90</v>
      </c>
      <c r="E25" s="89"/>
      <c r="F25" s="200" t="s">
        <v>91</v>
      </c>
      <c r="G25" s="26">
        <v>300</v>
      </c>
      <c r="H25" s="53">
        <v>1.0676</v>
      </c>
      <c r="I25" s="208" t="s">
        <v>348</v>
      </c>
      <c r="J25" s="208" t="s">
        <v>424</v>
      </c>
      <c r="K25" s="79">
        <v>13</v>
      </c>
      <c r="L25" s="97" t="s">
        <v>45</v>
      </c>
      <c r="M25" s="95" t="s">
        <v>45</v>
      </c>
      <c r="N25" s="95" t="s">
        <v>45</v>
      </c>
      <c r="O25" s="119">
        <v>63</v>
      </c>
      <c r="P25" s="119">
        <v>3</v>
      </c>
      <c r="Q25" s="119">
        <v>69</v>
      </c>
      <c r="R25" s="120">
        <v>1.0952</v>
      </c>
      <c r="S25" s="119">
        <v>23</v>
      </c>
      <c r="T25" s="119">
        <v>1</v>
      </c>
      <c r="U25" s="119">
        <v>21</v>
      </c>
      <c r="V25" s="120">
        <v>0.913</v>
      </c>
      <c r="W25" s="119">
        <v>15</v>
      </c>
      <c r="X25" s="119">
        <v>0</v>
      </c>
      <c r="Y25" s="119">
        <v>16</v>
      </c>
      <c r="Z25" s="120">
        <v>1.0667</v>
      </c>
      <c r="AA25" s="119">
        <v>75</v>
      </c>
      <c r="AB25" s="119">
        <v>0</v>
      </c>
      <c r="AC25" s="119">
        <v>85</v>
      </c>
      <c r="AD25" s="120">
        <v>1.1333</v>
      </c>
      <c r="AE25" s="119">
        <v>61</v>
      </c>
      <c r="AF25" s="119">
        <v>0</v>
      </c>
      <c r="AG25" s="119">
        <v>62</v>
      </c>
      <c r="AH25" s="120">
        <v>1.0164</v>
      </c>
      <c r="AI25" s="119">
        <v>15</v>
      </c>
      <c r="AJ25" s="119">
        <v>1</v>
      </c>
      <c r="AK25" s="119">
        <v>15</v>
      </c>
      <c r="AL25" s="153">
        <v>1</v>
      </c>
      <c r="AM25" s="119">
        <v>29</v>
      </c>
      <c r="AN25" s="119">
        <v>0</v>
      </c>
      <c r="AO25" s="119">
        <v>32</v>
      </c>
      <c r="AP25" s="120">
        <v>1.1034</v>
      </c>
      <c r="AQ25" s="93" t="s">
        <v>45</v>
      </c>
      <c r="AR25" s="93" t="s">
        <v>45</v>
      </c>
      <c r="AS25" s="93" t="s">
        <v>45</v>
      </c>
      <c r="AT25" s="93" t="s">
        <v>45</v>
      </c>
      <c r="AU25" s="93" t="s">
        <v>45</v>
      </c>
      <c r="AV25" s="93" t="s">
        <v>45</v>
      </c>
      <c r="AW25" s="93" t="s">
        <v>45</v>
      </c>
      <c r="AX25" s="93" t="s">
        <v>45</v>
      </c>
      <c r="AY25" s="223"/>
    </row>
    <row r="26" ht="19.5" spans="1:51">
      <c r="A26" s="89"/>
      <c r="B26" s="195"/>
      <c r="C26" s="89"/>
      <c r="D26" s="27" t="s">
        <v>93</v>
      </c>
      <c r="E26" s="89"/>
      <c r="F26" s="200" t="s">
        <v>91</v>
      </c>
      <c r="G26" s="26">
        <v>75</v>
      </c>
      <c r="H26" s="53">
        <v>4.1667</v>
      </c>
      <c r="I26" s="89"/>
      <c r="J26" s="89"/>
      <c r="K26" s="95" t="s">
        <v>45</v>
      </c>
      <c r="L26" s="97" t="s">
        <v>45</v>
      </c>
      <c r="M26" s="95" t="s">
        <v>45</v>
      </c>
      <c r="N26" s="95" t="s">
        <v>45</v>
      </c>
      <c r="O26" s="119">
        <v>3</v>
      </c>
      <c r="P26" s="119">
        <v>0</v>
      </c>
      <c r="Q26" s="119">
        <v>10</v>
      </c>
      <c r="R26" s="120">
        <v>3.3333</v>
      </c>
      <c r="S26" s="119">
        <v>2</v>
      </c>
      <c r="T26" s="119">
        <v>0</v>
      </c>
      <c r="U26" s="119">
        <v>5</v>
      </c>
      <c r="V26" s="153">
        <v>2.5</v>
      </c>
      <c r="W26" s="119">
        <v>1</v>
      </c>
      <c r="X26" s="119">
        <v>0</v>
      </c>
      <c r="Y26" s="119">
        <v>2</v>
      </c>
      <c r="Z26" s="153">
        <v>2</v>
      </c>
      <c r="AA26" s="119">
        <v>6</v>
      </c>
      <c r="AB26" s="119">
        <v>1</v>
      </c>
      <c r="AC26" s="119">
        <v>19</v>
      </c>
      <c r="AD26" s="120">
        <v>3.1667</v>
      </c>
      <c r="AE26" s="119">
        <v>3</v>
      </c>
      <c r="AF26" s="119">
        <v>0</v>
      </c>
      <c r="AG26" s="119">
        <v>24</v>
      </c>
      <c r="AH26" s="153">
        <v>8</v>
      </c>
      <c r="AI26" s="119">
        <v>1</v>
      </c>
      <c r="AJ26" s="119">
        <v>0</v>
      </c>
      <c r="AK26" s="119">
        <v>5</v>
      </c>
      <c r="AL26" s="153">
        <v>5</v>
      </c>
      <c r="AM26" s="119">
        <v>2</v>
      </c>
      <c r="AN26" s="119">
        <v>0</v>
      </c>
      <c r="AO26" s="119">
        <v>10</v>
      </c>
      <c r="AP26" s="153">
        <v>5</v>
      </c>
      <c r="AQ26" s="93" t="s">
        <v>45</v>
      </c>
      <c r="AR26" s="93" t="s">
        <v>45</v>
      </c>
      <c r="AS26" s="93" t="s">
        <v>45</v>
      </c>
      <c r="AT26" s="93" t="s">
        <v>45</v>
      </c>
      <c r="AU26" s="93" t="s">
        <v>45</v>
      </c>
      <c r="AV26" s="93" t="s">
        <v>45</v>
      </c>
      <c r="AW26" s="93" t="s">
        <v>45</v>
      </c>
      <c r="AX26" s="93" t="s">
        <v>45</v>
      </c>
      <c r="AY26" s="223"/>
    </row>
    <row r="27" ht="19.5" spans="1:51">
      <c r="A27" s="89"/>
      <c r="B27" s="195"/>
      <c r="C27" s="89"/>
      <c r="D27" s="27" t="s">
        <v>94</v>
      </c>
      <c r="E27" s="89"/>
      <c r="F27" s="200" t="s">
        <v>91</v>
      </c>
      <c r="G27" s="26">
        <v>33</v>
      </c>
      <c r="H27" s="53">
        <v>2.2</v>
      </c>
      <c r="I27" s="89"/>
      <c r="J27" s="89"/>
      <c r="K27" s="95" t="s">
        <v>45</v>
      </c>
      <c r="L27" s="97" t="s">
        <v>45</v>
      </c>
      <c r="M27" s="95" t="s">
        <v>45</v>
      </c>
      <c r="N27" s="95" t="s">
        <v>45</v>
      </c>
      <c r="O27" s="119">
        <v>2</v>
      </c>
      <c r="P27" s="119">
        <v>0</v>
      </c>
      <c r="Q27" s="119">
        <v>5</v>
      </c>
      <c r="R27" s="153">
        <v>2.5</v>
      </c>
      <c r="S27" s="119">
        <v>2</v>
      </c>
      <c r="T27" s="119">
        <v>0</v>
      </c>
      <c r="U27" s="119">
        <v>3</v>
      </c>
      <c r="V27" s="153">
        <v>1.5</v>
      </c>
      <c r="W27" s="119">
        <v>1</v>
      </c>
      <c r="X27" s="119">
        <v>0</v>
      </c>
      <c r="Y27" s="119">
        <v>2</v>
      </c>
      <c r="Z27" s="153">
        <v>2</v>
      </c>
      <c r="AA27" s="119">
        <v>4</v>
      </c>
      <c r="AB27" s="119">
        <v>1</v>
      </c>
      <c r="AC27" s="119">
        <v>11</v>
      </c>
      <c r="AD27" s="153">
        <v>2.75</v>
      </c>
      <c r="AE27" s="119">
        <v>3</v>
      </c>
      <c r="AF27" s="119">
        <v>0</v>
      </c>
      <c r="AG27" s="119">
        <v>7</v>
      </c>
      <c r="AH27" s="120">
        <v>2.3333</v>
      </c>
      <c r="AI27" s="119">
        <v>1</v>
      </c>
      <c r="AJ27" s="119">
        <v>0</v>
      </c>
      <c r="AK27" s="119">
        <v>1</v>
      </c>
      <c r="AL27" s="153">
        <v>1</v>
      </c>
      <c r="AM27" s="119">
        <v>2</v>
      </c>
      <c r="AN27" s="119">
        <v>0</v>
      </c>
      <c r="AO27" s="119">
        <v>4</v>
      </c>
      <c r="AP27" s="153">
        <v>2</v>
      </c>
      <c r="AQ27" s="93" t="s">
        <v>45</v>
      </c>
      <c r="AR27" s="93" t="s">
        <v>45</v>
      </c>
      <c r="AS27" s="93" t="s">
        <v>45</v>
      </c>
      <c r="AT27" s="93" t="s">
        <v>45</v>
      </c>
      <c r="AU27" s="93" t="s">
        <v>45</v>
      </c>
      <c r="AV27" s="93" t="s">
        <v>45</v>
      </c>
      <c r="AW27" s="93" t="s">
        <v>45</v>
      </c>
      <c r="AX27" s="93" t="s">
        <v>45</v>
      </c>
      <c r="AY27" s="223"/>
    </row>
    <row r="28" ht="19.5" spans="1:51">
      <c r="A28" s="89"/>
      <c r="B28" s="195"/>
      <c r="C28" s="89"/>
      <c r="D28" s="27" t="s">
        <v>95</v>
      </c>
      <c r="E28" s="89"/>
      <c r="F28" s="200" t="s">
        <v>91</v>
      </c>
      <c r="G28" s="26">
        <v>953</v>
      </c>
      <c r="H28" s="53">
        <v>0.9626</v>
      </c>
      <c r="I28" s="89"/>
      <c r="J28" s="89"/>
      <c r="K28" s="95" t="s">
        <v>45</v>
      </c>
      <c r="L28" s="97" t="s">
        <v>45</v>
      </c>
      <c r="M28" s="95" t="s">
        <v>45</v>
      </c>
      <c r="N28" s="95" t="s">
        <v>45</v>
      </c>
      <c r="O28" s="119">
        <v>48</v>
      </c>
      <c r="P28" s="119">
        <v>6</v>
      </c>
      <c r="Q28" s="119">
        <v>32</v>
      </c>
      <c r="R28" s="120">
        <v>0.6667</v>
      </c>
      <c r="S28" s="119">
        <v>130</v>
      </c>
      <c r="T28" s="119">
        <v>12</v>
      </c>
      <c r="U28" s="119">
        <v>69</v>
      </c>
      <c r="V28" s="120">
        <v>0.5308</v>
      </c>
      <c r="W28" s="119">
        <v>55</v>
      </c>
      <c r="X28" s="119">
        <v>0</v>
      </c>
      <c r="Y28" s="119">
        <v>100</v>
      </c>
      <c r="Z28" s="120">
        <v>1.8182</v>
      </c>
      <c r="AA28" s="119">
        <v>230</v>
      </c>
      <c r="AB28" s="119">
        <v>89</v>
      </c>
      <c r="AC28" s="119">
        <v>231</v>
      </c>
      <c r="AD28" s="120">
        <v>1.0043</v>
      </c>
      <c r="AE28" s="119">
        <v>152</v>
      </c>
      <c r="AF28" s="119">
        <v>22</v>
      </c>
      <c r="AG28" s="119">
        <v>125</v>
      </c>
      <c r="AH28" s="120">
        <v>0.8224</v>
      </c>
      <c r="AI28" s="119">
        <v>75</v>
      </c>
      <c r="AJ28" s="119">
        <v>3</v>
      </c>
      <c r="AK28" s="119">
        <v>87</v>
      </c>
      <c r="AL28" s="153">
        <v>1.16</v>
      </c>
      <c r="AM28" s="119">
        <v>300</v>
      </c>
      <c r="AN28" s="119">
        <v>29</v>
      </c>
      <c r="AO28" s="119">
        <v>309</v>
      </c>
      <c r="AP28" s="153">
        <v>1.03</v>
      </c>
      <c r="AQ28" s="93" t="s">
        <v>45</v>
      </c>
      <c r="AR28" s="93" t="s">
        <v>45</v>
      </c>
      <c r="AS28" s="93" t="s">
        <v>45</v>
      </c>
      <c r="AT28" s="93" t="s">
        <v>45</v>
      </c>
      <c r="AU28" s="93" t="s">
        <v>45</v>
      </c>
      <c r="AV28" s="93" t="s">
        <v>45</v>
      </c>
      <c r="AW28" s="93" t="s">
        <v>45</v>
      </c>
      <c r="AX28" s="93" t="s">
        <v>45</v>
      </c>
      <c r="AY28" s="223"/>
    </row>
    <row r="29" ht="19.5" spans="1:51">
      <c r="A29" s="89"/>
      <c r="B29" s="195"/>
      <c r="C29" s="89"/>
      <c r="D29" s="27" t="s">
        <v>96</v>
      </c>
      <c r="E29" s="89"/>
      <c r="F29" s="200" t="s">
        <v>91</v>
      </c>
      <c r="G29" s="26">
        <v>2449</v>
      </c>
      <c r="H29" s="53">
        <v>1.126</v>
      </c>
      <c r="I29" s="89"/>
      <c r="J29" s="89"/>
      <c r="K29" s="95" t="s">
        <v>45</v>
      </c>
      <c r="L29" s="97" t="s">
        <v>45</v>
      </c>
      <c r="M29" s="95" t="s">
        <v>45</v>
      </c>
      <c r="N29" s="95" t="s">
        <v>45</v>
      </c>
      <c r="O29" s="119">
        <v>290</v>
      </c>
      <c r="P29" s="119">
        <v>0</v>
      </c>
      <c r="Q29" s="119">
        <v>301</v>
      </c>
      <c r="R29" s="120">
        <v>1.0379</v>
      </c>
      <c r="S29" s="119">
        <v>237</v>
      </c>
      <c r="T29" s="119">
        <v>0</v>
      </c>
      <c r="U29" s="119">
        <v>239</v>
      </c>
      <c r="V29" s="120">
        <v>1.0084</v>
      </c>
      <c r="W29" s="119">
        <v>148</v>
      </c>
      <c r="X29" s="119">
        <v>0</v>
      </c>
      <c r="Y29" s="119">
        <v>148</v>
      </c>
      <c r="Z29" s="153">
        <v>1</v>
      </c>
      <c r="AA29" s="119">
        <v>613</v>
      </c>
      <c r="AB29" s="119">
        <v>0</v>
      </c>
      <c r="AC29" s="119">
        <v>831</v>
      </c>
      <c r="AD29" s="120">
        <v>1.3556</v>
      </c>
      <c r="AE29" s="119">
        <v>412</v>
      </c>
      <c r="AF29" s="119">
        <v>0</v>
      </c>
      <c r="AG29" s="119">
        <v>437</v>
      </c>
      <c r="AH29" s="120">
        <v>1.0607</v>
      </c>
      <c r="AI29" s="119">
        <v>184</v>
      </c>
      <c r="AJ29" s="119">
        <v>0</v>
      </c>
      <c r="AK29" s="119">
        <v>184</v>
      </c>
      <c r="AL29" s="153">
        <v>1</v>
      </c>
      <c r="AM29" s="119">
        <v>291</v>
      </c>
      <c r="AN29" s="119">
        <v>0</v>
      </c>
      <c r="AO29" s="119">
        <v>309</v>
      </c>
      <c r="AP29" s="120">
        <v>1.0619</v>
      </c>
      <c r="AQ29" s="93" t="s">
        <v>45</v>
      </c>
      <c r="AR29" s="93" t="s">
        <v>45</v>
      </c>
      <c r="AS29" s="93" t="s">
        <v>45</v>
      </c>
      <c r="AT29" s="93" t="s">
        <v>45</v>
      </c>
      <c r="AU29" s="93" t="s">
        <v>45</v>
      </c>
      <c r="AV29" s="93" t="s">
        <v>45</v>
      </c>
      <c r="AW29" s="93" t="s">
        <v>45</v>
      </c>
      <c r="AX29" s="93" t="s">
        <v>45</v>
      </c>
      <c r="AY29" s="223"/>
    </row>
    <row r="30" ht="19.5" spans="1:51">
      <c r="A30" s="89"/>
      <c r="B30" s="242">
        <v>11</v>
      </c>
      <c r="C30" s="27" t="s">
        <v>97</v>
      </c>
      <c r="D30" s="27" t="s">
        <v>98</v>
      </c>
      <c r="E30" s="89"/>
      <c r="F30" s="26" t="s">
        <v>91</v>
      </c>
      <c r="G30" s="26">
        <v>325</v>
      </c>
      <c r="H30" s="53">
        <v>1</v>
      </c>
      <c r="I30" s="208" t="s">
        <v>349</v>
      </c>
      <c r="J30" s="208" t="s">
        <v>425</v>
      </c>
      <c r="K30" s="95" t="s">
        <v>45</v>
      </c>
      <c r="L30" s="97" t="s">
        <v>45</v>
      </c>
      <c r="M30" s="95" t="s">
        <v>45</v>
      </c>
      <c r="N30" s="95" t="s">
        <v>45</v>
      </c>
      <c r="O30" s="119">
        <v>30</v>
      </c>
      <c r="P30" s="119">
        <v>0</v>
      </c>
      <c r="Q30" s="119">
        <v>30</v>
      </c>
      <c r="R30" s="153">
        <v>1</v>
      </c>
      <c r="S30" s="119">
        <v>40</v>
      </c>
      <c r="T30" s="119">
        <v>40</v>
      </c>
      <c r="U30" s="119">
        <v>40</v>
      </c>
      <c r="V30" s="153">
        <v>1</v>
      </c>
      <c r="W30" s="119">
        <v>25</v>
      </c>
      <c r="X30" s="119">
        <v>0</v>
      </c>
      <c r="Y30" s="119">
        <v>25</v>
      </c>
      <c r="Z30" s="153">
        <v>1</v>
      </c>
      <c r="AA30" s="119">
        <v>100</v>
      </c>
      <c r="AB30" s="119">
        <v>25</v>
      </c>
      <c r="AC30" s="119">
        <v>100</v>
      </c>
      <c r="AD30" s="153">
        <v>1</v>
      </c>
      <c r="AE30" s="119">
        <v>60</v>
      </c>
      <c r="AF30" s="119">
        <v>0</v>
      </c>
      <c r="AG30" s="119">
        <v>60</v>
      </c>
      <c r="AH30" s="153">
        <v>1</v>
      </c>
      <c r="AI30" s="119">
        <v>30</v>
      </c>
      <c r="AJ30" s="119">
        <v>0</v>
      </c>
      <c r="AK30" s="119">
        <v>30</v>
      </c>
      <c r="AL30" s="153">
        <v>1</v>
      </c>
      <c r="AM30" s="119">
        <v>40</v>
      </c>
      <c r="AN30" s="119">
        <v>0</v>
      </c>
      <c r="AO30" s="119">
        <v>40</v>
      </c>
      <c r="AP30" s="153">
        <v>1</v>
      </c>
      <c r="AQ30" s="93" t="s">
        <v>45</v>
      </c>
      <c r="AR30" s="93" t="s">
        <v>45</v>
      </c>
      <c r="AS30" s="93" t="s">
        <v>45</v>
      </c>
      <c r="AT30" s="93" t="s">
        <v>45</v>
      </c>
      <c r="AU30" s="93" t="s">
        <v>45</v>
      </c>
      <c r="AV30" s="93" t="s">
        <v>45</v>
      </c>
      <c r="AW30" s="93" t="s">
        <v>45</v>
      </c>
      <c r="AX30" s="93" t="s">
        <v>45</v>
      </c>
      <c r="AY30" s="223"/>
    </row>
    <row r="31" ht="19.5" spans="1:51">
      <c r="A31" s="89"/>
      <c r="B31" s="195"/>
      <c r="C31" s="89"/>
      <c r="D31" s="27" t="s">
        <v>100</v>
      </c>
      <c r="E31" s="89"/>
      <c r="F31" s="26" t="s">
        <v>91</v>
      </c>
      <c r="G31" s="26">
        <v>296</v>
      </c>
      <c r="H31" s="53">
        <v>1.1518</v>
      </c>
      <c r="I31" s="89"/>
      <c r="J31" s="89"/>
      <c r="K31" s="95" t="s">
        <v>45</v>
      </c>
      <c r="L31" s="97" t="s">
        <v>45</v>
      </c>
      <c r="M31" s="95" t="s">
        <v>45</v>
      </c>
      <c r="N31" s="95" t="s">
        <v>45</v>
      </c>
      <c r="O31" s="119">
        <v>32</v>
      </c>
      <c r="P31" s="119">
        <v>0</v>
      </c>
      <c r="Q31" s="119">
        <v>34</v>
      </c>
      <c r="R31" s="120">
        <v>1.0625</v>
      </c>
      <c r="S31" s="119">
        <v>70</v>
      </c>
      <c r="T31" s="119">
        <v>0</v>
      </c>
      <c r="U31" s="119">
        <v>70</v>
      </c>
      <c r="V31" s="153">
        <v>1</v>
      </c>
      <c r="W31" s="119">
        <v>13</v>
      </c>
      <c r="X31" s="119">
        <v>0</v>
      </c>
      <c r="Y31" s="119">
        <v>13</v>
      </c>
      <c r="Z31" s="153">
        <v>1</v>
      </c>
      <c r="AA31" s="119">
        <v>29</v>
      </c>
      <c r="AB31" s="119">
        <v>0</v>
      </c>
      <c r="AC31" s="119">
        <v>29</v>
      </c>
      <c r="AD31" s="153">
        <v>1</v>
      </c>
      <c r="AE31" s="119">
        <v>40</v>
      </c>
      <c r="AF31" s="119">
        <v>20</v>
      </c>
      <c r="AG31" s="119">
        <v>60</v>
      </c>
      <c r="AH31" s="153">
        <v>1.5</v>
      </c>
      <c r="AI31" s="119">
        <v>11</v>
      </c>
      <c r="AJ31" s="119">
        <v>0</v>
      </c>
      <c r="AK31" s="119">
        <v>11</v>
      </c>
      <c r="AL31" s="153">
        <v>1</v>
      </c>
      <c r="AM31" s="119">
        <v>62</v>
      </c>
      <c r="AN31" s="119">
        <v>0</v>
      </c>
      <c r="AO31" s="119">
        <v>79</v>
      </c>
      <c r="AP31" s="120">
        <v>1.2742</v>
      </c>
      <c r="AQ31" s="93" t="s">
        <v>45</v>
      </c>
      <c r="AR31" s="93" t="s">
        <v>45</v>
      </c>
      <c r="AS31" s="93" t="s">
        <v>45</v>
      </c>
      <c r="AT31" s="93" t="s">
        <v>45</v>
      </c>
      <c r="AU31" s="93" t="s">
        <v>45</v>
      </c>
      <c r="AV31" s="93" t="s">
        <v>45</v>
      </c>
      <c r="AW31" s="93" t="s">
        <v>45</v>
      </c>
      <c r="AX31" s="93" t="s">
        <v>45</v>
      </c>
      <c r="AY31" s="223"/>
    </row>
    <row r="32" ht="81" spans="1:51">
      <c r="A32" s="89"/>
      <c r="B32" s="242">
        <v>12</v>
      </c>
      <c r="C32" s="27" t="s">
        <v>101</v>
      </c>
      <c r="D32" s="27" t="s">
        <v>102</v>
      </c>
      <c r="E32" s="89"/>
      <c r="F32" s="26" t="s">
        <v>91</v>
      </c>
      <c r="G32" s="26">
        <v>153</v>
      </c>
      <c r="H32" s="53">
        <v>0.9563</v>
      </c>
      <c r="I32" s="208" t="s">
        <v>350</v>
      </c>
      <c r="J32" s="248" t="s">
        <v>426</v>
      </c>
      <c r="K32" s="95" t="s">
        <v>45</v>
      </c>
      <c r="L32" s="97" t="s">
        <v>45</v>
      </c>
      <c r="M32" s="95" t="s">
        <v>45</v>
      </c>
      <c r="N32" s="95" t="s">
        <v>45</v>
      </c>
      <c r="O32" s="119">
        <v>30</v>
      </c>
      <c r="P32" s="119">
        <v>0</v>
      </c>
      <c r="Q32" s="119">
        <v>30</v>
      </c>
      <c r="R32" s="153">
        <v>1</v>
      </c>
      <c r="S32" s="119">
        <v>10</v>
      </c>
      <c r="T32" s="119">
        <v>2</v>
      </c>
      <c r="U32" s="119">
        <v>9</v>
      </c>
      <c r="V32" s="153">
        <v>0.9</v>
      </c>
      <c r="W32" s="119">
        <v>22</v>
      </c>
      <c r="X32" s="119">
        <v>1</v>
      </c>
      <c r="Y32" s="119">
        <v>26</v>
      </c>
      <c r="Z32" s="120">
        <v>1.1818</v>
      </c>
      <c r="AA32" s="119">
        <v>40</v>
      </c>
      <c r="AB32" s="119">
        <v>15</v>
      </c>
      <c r="AC32" s="119">
        <v>35</v>
      </c>
      <c r="AD32" s="188">
        <v>0.875</v>
      </c>
      <c r="AE32" s="119">
        <v>16</v>
      </c>
      <c r="AF32" s="119">
        <v>3</v>
      </c>
      <c r="AG32" s="119">
        <v>15</v>
      </c>
      <c r="AH32" s="120">
        <v>0.9375</v>
      </c>
      <c r="AI32" s="119">
        <v>15</v>
      </c>
      <c r="AJ32" s="119">
        <v>2</v>
      </c>
      <c r="AK32" s="119">
        <v>12</v>
      </c>
      <c r="AL32" s="153">
        <v>0.8</v>
      </c>
      <c r="AM32" s="119">
        <v>27</v>
      </c>
      <c r="AN32" s="119">
        <v>4</v>
      </c>
      <c r="AO32" s="119">
        <v>26</v>
      </c>
      <c r="AP32" s="188">
        <v>0.963</v>
      </c>
      <c r="AQ32" s="93" t="s">
        <v>45</v>
      </c>
      <c r="AR32" s="93" t="s">
        <v>45</v>
      </c>
      <c r="AS32" s="93" t="s">
        <v>45</v>
      </c>
      <c r="AT32" s="93" t="s">
        <v>45</v>
      </c>
      <c r="AU32" s="93" t="s">
        <v>45</v>
      </c>
      <c r="AV32" s="93" t="s">
        <v>45</v>
      </c>
      <c r="AW32" s="93" t="s">
        <v>45</v>
      </c>
      <c r="AX32" s="93" t="s">
        <v>45</v>
      </c>
      <c r="AY32" s="223"/>
    </row>
    <row r="33" ht="42.75" spans="1:51">
      <c r="A33" s="89"/>
      <c r="B33" s="197">
        <v>13</v>
      </c>
      <c r="C33" s="27" t="s">
        <v>104</v>
      </c>
      <c r="D33" s="27" t="s">
        <v>105</v>
      </c>
      <c r="E33" s="89"/>
      <c r="F33" s="26" t="s">
        <v>25</v>
      </c>
      <c r="G33" s="26" t="s">
        <v>60</v>
      </c>
      <c r="H33" s="53">
        <v>0.5</v>
      </c>
      <c r="I33" s="209" t="s">
        <v>427</v>
      </c>
      <c r="J33" s="210" t="s">
        <v>428</v>
      </c>
      <c r="K33" s="209"/>
      <c r="L33" s="119"/>
      <c r="M33" s="119"/>
      <c r="N33" s="119"/>
      <c r="O33" s="136">
        <v>109</v>
      </c>
      <c r="P33" s="26" t="s">
        <v>429</v>
      </c>
      <c r="Q33" s="209">
        <v>0.6</v>
      </c>
      <c r="R33" s="256">
        <v>0.6</v>
      </c>
      <c r="S33" s="136">
        <v>150</v>
      </c>
      <c r="T33" s="26" t="s">
        <v>430</v>
      </c>
      <c r="U33" s="209">
        <v>0.45</v>
      </c>
      <c r="V33" s="256">
        <v>0.45</v>
      </c>
      <c r="W33" s="136">
        <v>80</v>
      </c>
      <c r="X33" s="26"/>
      <c r="Y33" s="107">
        <v>80</v>
      </c>
      <c r="Z33" s="256">
        <v>1</v>
      </c>
      <c r="AA33" s="136">
        <v>260</v>
      </c>
      <c r="AB33" s="26">
        <v>260</v>
      </c>
      <c r="AC33" s="107">
        <v>260</v>
      </c>
      <c r="AD33" s="256">
        <v>1</v>
      </c>
      <c r="AE33" s="136">
        <v>160</v>
      </c>
      <c r="AF33" s="26" t="s">
        <v>431</v>
      </c>
      <c r="AG33" s="209">
        <v>0.7</v>
      </c>
      <c r="AH33" s="256">
        <v>0.7</v>
      </c>
      <c r="AI33" s="136">
        <v>39</v>
      </c>
      <c r="AJ33" s="26"/>
      <c r="AK33" s="107">
        <v>39</v>
      </c>
      <c r="AL33" s="256">
        <v>1</v>
      </c>
      <c r="AM33" s="136">
        <v>100</v>
      </c>
      <c r="AN33" s="26" t="s">
        <v>431</v>
      </c>
      <c r="AO33" s="256">
        <v>0.7</v>
      </c>
      <c r="AP33" s="256">
        <v>0.7</v>
      </c>
      <c r="AQ33" s="59" t="s">
        <v>45</v>
      </c>
      <c r="AR33" s="59" t="s">
        <v>45</v>
      </c>
      <c r="AS33" s="59" t="s">
        <v>45</v>
      </c>
      <c r="AT33" s="59" t="s">
        <v>45</v>
      </c>
      <c r="AU33" s="59" t="s">
        <v>45</v>
      </c>
      <c r="AV33" s="59" t="s">
        <v>45</v>
      </c>
      <c r="AW33" s="59" t="s">
        <v>45</v>
      </c>
      <c r="AX33" s="59" t="s">
        <v>45</v>
      </c>
      <c r="AY33" s="223" t="s">
        <v>73</v>
      </c>
    </row>
    <row r="34" ht="19.5" spans="1:51">
      <c r="A34" s="89"/>
      <c r="B34" s="195"/>
      <c r="C34" s="89"/>
      <c r="D34" s="27" t="s">
        <v>106</v>
      </c>
      <c r="E34" s="89"/>
      <c r="F34" s="26" t="s">
        <v>25</v>
      </c>
      <c r="G34" s="26">
        <v>2.2</v>
      </c>
      <c r="H34" s="53">
        <v>0.7333</v>
      </c>
      <c r="I34" s="89"/>
      <c r="J34" s="89"/>
      <c r="K34" s="119" t="s">
        <v>45</v>
      </c>
      <c r="L34" s="119"/>
      <c r="M34" s="119"/>
      <c r="N34" s="119"/>
      <c r="O34" s="119" t="s">
        <v>45</v>
      </c>
      <c r="P34" s="119"/>
      <c r="Q34" s="119"/>
      <c r="R34" s="119"/>
      <c r="S34" s="119" t="s">
        <v>45</v>
      </c>
      <c r="T34" s="119"/>
      <c r="U34" s="119"/>
      <c r="V34" s="119"/>
      <c r="W34" s="136">
        <v>1</v>
      </c>
      <c r="X34" s="136"/>
      <c r="Y34" s="136">
        <v>0.8</v>
      </c>
      <c r="Z34" s="209">
        <v>0.8</v>
      </c>
      <c r="AA34" s="136">
        <v>1</v>
      </c>
      <c r="AB34" s="26">
        <v>0.2</v>
      </c>
      <c r="AC34" s="136">
        <v>0.7</v>
      </c>
      <c r="AD34" s="209">
        <v>0.7</v>
      </c>
      <c r="AE34" s="136">
        <v>1</v>
      </c>
      <c r="AF34" s="136">
        <v>0.15</v>
      </c>
      <c r="AG34" s="136">
        <v>0.7</v>
      </c>
      <c r="AH34" s="209">
        <v>0.7</v>
      </c>
      <c r="AI34" s="119" t="s">
        <v>45</v>
      </c>
      <c r="AJ34" s="119" t="s">
        <v>45</v>
      </c>
      <c r="AK34" s="119" t="s">
        <v>45</v>
      </c>
      <c r="AL34" s="119" t="s">
        <v>45</v>
      </c>
      <c r="AM34" s="119" t="s">
        <v>45</v>
      </c>
      <c r="AN34" s="119" t="s">
        <v>45</v>
      </c>
      <c r="AO34" s="119" t="s">
        <v>45</v>
      </c>
      <c r="AP34" s="119" t="s">
        <v>45</v>
      </c>
      <c r="AQ34" s="93" t="s">
        <v>45</v>
      </c>
      <c r="AR34" s="93" t="s">
        <v>45</v>
      </c>
      <c r="AS34" s="93" t="s">
        <v>45</v>
      </c>
      <c r="AT34" s="93" t="s">
        <v>45</v>
      </c>
      <c r="AU34" s="93" t="s">
        <v>45</v>
      </c>
      <c r="AV34" s="93" t="s">
        <v>45</v>
      </c>
      <c r="AW34" s="93" t="s">
        <v>45</v>
      </c>
      <c r="AX34" s="93" t="s">
        <v>45</v>
      </c>
      <c r="AY34" s="223" t="s">
        <v>73</v>
      </c>
    </row>
    <row r="35" ht="28.5" spans="1:51">
      <c r="A35" s="89"/>
      <c r="B35" s="197">
        <v>14</v>
      </c>
      <c r="C35" s="27" t="s">
        <v>107</v>
      </c>
      <c r="D35" s="27" t="s">
        <v>108</v>
      </c>
      <c r="E35" s="89"/>
      <c r="F35" s="26" t="s">
        <v>25</v>
      </c>
      <c r="G35" s="95" t="s">
        <v>45</v>
      </c>
      <c r="H35" s="26" t="s">
        <v>60</v>
      </c>
      <c r="I35" s="26"/>
      <c r="J35" s="26"/>
      <c r="K35" s="30" t="s">
        <v>109</v>
      </c>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195"/>
      <c r="AR35" s="195"/>
      <c r="AS35" s="195"/>
      <c r="AT35" s="195"/>
      <c r="AU35" s="195"/>
      <c r="AV35" s="195"/>
      <c r="AW35" s="195"/>
      <c r="AX35" s="195"/>
      <c r="AY35" s="223" t="s">
        <v>110</v>
      </c>
    </row>
    <row r="36" ht="28.5" spans="1:51">
      <c r="A36" s="89"/>
      <c r="B36" s="197">
        <v>15</v>
      </c>
      <c r="C36" s="27" t="s">
        <v>111</v>
      </c>
      <c r="D36" s="27" t="s">
        <v>112</v>
      </c>
      <c r="E36" s="27" t="s">
        <v>113</v>
      </c>
      <c r="F36" s="26" t="s">
        <v>25</v>
      </c>
      <c r="G36" s="59">
        <v>86</v>
      </c>
      <c r="H36" s="57" t="s">
        <v>60</v>
      </c>
      <c r="I36" s="59" t="s">
        <v>26</v>
      </c>
      <c r="J36" s="101" t="s">
        <v>432</v>
      </c>
      <c r="K36" s="93">
        <v>86</v>
      </c>
      <c r="L36" s="95" t="s">
        <v>45</v>
      </c>
      <c r="M36" s="95" t="s">
        <v>45</v>
      </c>
      <c r="N36" s="95" t="s">
        <v>45</v>
      </c>
      <c r="O36" s="136">
        <v>86</v>
      </c>
      <c r="P36" s="136">
        <v>86</v>
      </c>
      <c r="Q36" s="257" t="s">
        <v>45</v>
      </c>
      <c r="R36" s="27" t="s">
        <v>60</v>
      </c>
      <c r="S36" s="136">
        <v>86</v>
      </c>
      <c r="T36" s="136">
        <v>86</v>
      </c>
      <c r="U36" s="257" t="s">
        <v>45</v>
      </c>
      <c r="V36" s="27" t="s">
        <v>60</v>
      </c>
      <c r="W36" s="136">
        <v>86</v>
      </c>
      <c r="X36" s="136">
        <v>86</v>
      </c>
      <c r="Y36" s="257" t="s">
        <v>45</v>
      </c>
      <c r="Z36" s="27" t="s">
        <v>60</v>
      </c>
      <c r="AA36" s="136">
        <v>86</v>
      </c>
      <c r="AB36" s="136">
        <v>86</v>
      </c>
      <c r="AC36" s="257" t="s">
        <v>45</v>
      </c>
      <c r="AD36" s="27" t="s">
        <v>60</v>
      </c>
      <c r="AE36" s="136">
        <v>86</v>
      </c>
      <c r="AF36" s="136">
        <v>86</v>
      </c>
      <c r="AG36" s="257" t="s">
        <v>45</v>
      </c>
      <c r="AH36" s="27" t="s">
        <v>60</v>
      </c>
      <c r="AI36" s="136">
        <v>86</v>
      </c>
      <c r="AJ36" s="136">
        <v>86</v>
      </c>
      <c r="AK36" s="257" t="s">
        <v>45</v>
      </c>
      <c r="AL36" s="27" t="s">
        <v>60</v>
      </c>
      <c r="AM36" s="136">
        <v>86</v>
      </c>
      <c r="AN36" s="136">
        <v>86</v>
      </c>
      <c r="AO36" s="257" t="s">
        <v>45</v>
      </c>
      <c r="AP36" s="27" t="s">
        <v>60</v>
      </c>
      <c r="AQ36" s="93" t="s">
        <v>45</v>
      </c>
      <c r="AR36" s="95" t="s">
        <v>45</v>
      </c>
      <c r="AS36" s="95" t="s">
        <v>45</v>
      </c>
      <c r="AT36" s="95" t="s">
        <v>45</v>
      </c>
      <c r="AU36" s="93" t="s">
        <v>45</v>
      </c>
      <c r="AV36" s="95" t="s">
        <v>45</v>
      </c>
      <c r="AW36" s="95" t="s">
        <v>45</v>
      </c>
      <c r="AX36" s="95" t="s">
        <v>45</v>
      </c>
      <c r="AY36" s="223"/>
    </row>
    <row r="37" ht="19.5" spans="1:51">
      <c r="A37" s="89"/>
      <c r="B37" s="195"/>
      <c r="C37" s="89"/>
      <c r="D37" s="89"/>
      <c r="E37" s="27" t="s">
        <v>114</v>
      </c>
      <c r="F37" s="26" t="s">
        <v>25</v>
      </c>
      <c r="G37" s="59">
        <v>17973</v>
      </c>
      <c r="H37" s="57" t="s">
        <v>60</v>
      </c>
      <c r="I37" s="89"/>
      <c r="J37" s="195"/>
      <c r="K37" s="94" t="s">
        <v>45</v>
      </c>
      <c r="L37" s="95" t="s">
        <v>45</v>
      </c>
      <c r="M37" s="95" t="s">
        <v>45</v>
      </c>
      <c r="N37" s="95" t="s">
        <v>45</v>
      </c>
      <c r="O37" s="136" t="s">
        <v>45</v>
      </c>
      <c r="P37" s="254">
        <v>1298</v>
      </c>
      <c r="Q37" s="257" t="s">
        <v>45</v>
      </c>
      <c r="R37" s="27" t="s">
        <v>60</v>
      </c>
      <c r="S37" s="136" t="s">
        <v>45</v>
      </c>
      <c r="T37" s="254">
        <v>2099</v>
      </c>
      <c r="U37" s="257" t="s">
        <v>45</v>
      </c>
      <c r="V37" s="27" t="s">
        <v>60</v>
      </c>
      <c r="W37" s="136" t="s">
        <v>45</v>
      </c>
      <c r="X37" s="254">
        <v>1098</v>
      </c>
      <c r="Y37" s="257" t="s">
        <v>45</v>
      </c>
      <c r="Z37" s="27" t="s">
        <v>60</v>
      </c>
      <c r="AA37" s="136" t="s">
        <v>45</v>
      </c>
      <c r="AB37" s="254">
        <v>5942</v>
      </c>
      <c r="AC37" s="257" t="s">
        <v>45</v>
      </c>
      <c r="AD37" s="27" t="s">
        <v>60</v>
      </c>
      <c r="AE37" s="136" t="s">
        <v>45</v>
      </c>
      <c r="AF37" s="254">
        <v>2861</v>
      </c>
      <c r="AG37" s="257" t="s">
        <v>45</v>
      </c>
      <c r="AH37" s="27" t="s">
        <v>60</v>
      </c>
      <c r="AI37" s="136" t="s">
        <v>45</v>
      </c>
      <c r="AJ37" s="254">
        <v>1218</v>
      </c>
      <c r="AK37" s="257" t="s">
        <v>45</v>
      </c>
      <c r="AL37" s="27" t="s">
        <v>60</v>
      </c>
      <c r="AM37" s="136" t="s">
        <v>45</v>
      </c>
      <c r="AN37" s="254">
        <v>3457</v>
      </c>
      <c r="AO37" s="257" t="s">
        <v>45</v>
      </c>
      <c r="AP37" s="27" t="s">
        <v>60</v>
      </c>
      <c r="AQ37" s="93" t="s">
        <v>45</v>
      </c>
      <c r="AR37" s="95" t="s">
        <v>45</v>
      </c>
      <c r="AS37" s="95" t="s">
        <v>45</v>
      </c>
      <c r="AT37" s="95" t="s">
        <v>45</v>
      </c>
      <c r="AU37" s="93" t="s">
        <v>45</v>
      </c>
      <c r="AV37" s="95" t="s">
        <v>45</v>
      </c>
      <c r="AW37" s="95" t="s">
        <v>45</v>
      </c>
      <c r="AX37" s="95" t="s">
        <v>45</v>
      </c>
      <c r="AY37" s="223"/>
    </row>
    <row r="38" ht="28.5" spans="1:51">
      <c r="A38" s="89"/>
      <c r="B38" s="195"/>
      <c r="C38" s="89"/>
      <c r="D38" s="89"/>
      <c r="E38" s="27" t="s">
        <v>115</v>
      </c>
      <c r="F38" s="26" t="s">
        <v>25</v>
      </c>
      <c r="G38" s="59">
        <v>86</v>
      </c>
      <c r="H38" s="57" t="s">
        <v>60</v>
      </c>
      <c r="I38" s="89"/>
      <c r="J38" s="195"/>
      <c r="K38" s="96">
        <v>86</v>
      </c>
      <c r="L38" s="95" t="s">
        <v>45</v>
      </c>
      <c r="M38" s="95" t="s">
        <v>45</v>
      </c>
      <c r="N38" s="95" t="s">
        <v>45</v>
      </c>
      <c r="O38" s="136">
        <v>86</v>
      </c>
      <c r="P38" s="136">
        <v>86</v>
      </c>
      <c r="Q38" s="257" t="s">
        <v>45</v>
      </c>
      <c r="R38" s="27" t="s">
        <v>60</v>
      </c>
      <c r="S38" s="136">
        <v>86</v>
      </c>
      <c r="T38" s="136">
        <v>86</v>
      </c>
      <c r="U38" s="257" t="s">
        <v>45</v>
      </c>
      <c r="V38" s="27" t="s">
        <v>60</v>
      </c>
      <c r="W38" s="136">
        <v>86</v>
      </c>
      <c r="X38" s="136">
        <v>86</v>
      </c>
      <c r="Y38" s="257" t="s">
        <v>45</v>
      </c>
      <c r="Z38" s="27" t="s">
        <v>60</v>
      </c>
      <c r="AA38" s="136">
        <v>86</v>
      </c>
      <c r="AB38" s="136">
        <v>86</v>
      </c>
      <c r="AC38" s="257" t="s">
        <v>45</v>
      </c>
      <c r="AD38" s="27" t="s">
        <v>60</v>
      </c>
      <c r="AE38" s="136">
        <v>86</v>
      </c>
      <c r="AF38" s="136">
        <v>86</v>
      </c>
      <c r="AG38" s="257" t="s">
        <v>45</v>
      </c>
      <c r="AH38" s="27" t="s">
        <v>60</v>
      </c>
      <c r="AI38" s="136">
        <v>86</v>
      </c>
      <c r="AJ38" s="136">
        <v>86</v>
      </c>
      <c r="AK38" s="257" t="s">
        <v>45</v>
      </c>
      <c r="AL38" s="27" t="s">
        <v>60</v>
      </c>
      <c r="AM38" s="136">
        <v>86</v>
      </c>
      <c r="AN38" s="136">
        <v>86</v>
      </c>
      <c r="AO38" s="257" t="s">
        <v>45</v>
      </c>
      <c r="AP38" s="27" t="s">
        <v>60</v>
      </c>
      <c r="AQ38" s="93" t="s">
        <v>45</v>
      </c>
      <c r="AR38" s="95" t="s">
        <v>45</v>
      </c>
      <c r="AS38" s="95" t="s">
        <v>45</v>
      </c>
      <c r="AT38" s="95" t="s">
        <v>45</v>
      </c>
      <c r="AU38" s="93" t="s">
        <v>45</v>
      </c>
      <c r="AV38" s="95" t="s">
        <v>45</v>
      </c>
      <c r="AW38" s="95" t="s">
        <v>45</v>
      </c>
      <c r="AX38" s="95" t="s">
        <v>45</v>
      </c>
      <c r="AY38" s="223"/>
    </row>
    <row r="39" ht="19.5" spans="1:51">
      <c r="A39" s="89"/>
      <c r="B39" s="195"/>
      <c r="C39" s="89"/>
      <c r="D39" s="89"/>
      <c r="E39" s="27" t="s">
        <v>116</v>
      </c>
      <c r="F39" s="26" t="s">
        <v>25</v>
      </c>
      <c r="G39" s="244">
        <v>24064</v>
      </c>
      <c r="H39" s="57" t="s">
        <v>60</v>
      </c>
      <c r="I39" s="89"/>
      <c r="J39" s="195"/>
      <c r="K39" s="97" t="s">
        <v>45</v>
      </c>
      <c r="L39" s="95" t="s">
        <v>45</v>
      </c>
      <c r="M39" s="95" t="s">
        <v>45</v>
      </c>
      <c r="N39" s="95" t="s">
        <v>45</v>
      </c>
      <c r="O39" s="136" t="s">
        <v>45</v>
      </c>
      <c r="P39" s="254">
        <v>2372</v>
      </c>
      <c r="Q39" s="257" t="s">
        <v>45</v>
      </c>
      <c r="R39" s="27" t="s">
        <v>60</v>
      </c>
      <c r="S39" s="136" t="s">
        <v>45</v>
      </c>
      <c r="T39" s="254">
        <v>3498</v>
      </c>
      <c r="U39" s="257" t="s">
        <v>45</v>
      </c>
      <c r="V39" s="27" t="s">
        <v>60</v>
      </c>
      <c r="W39" s="136" t="s">
        <v>45</v>
      </c>
      <c r="X39" s="254">
        <v>1141</v>
      </c>
      <c r="Y39" s="257" t="s">
        <v>45</v>
      </c>
      <c r="Z39" s="27" t="s">
        <v>60</v>
      </c>
      <c r="AA39" s="136" t="s">
        <v>45</v>
      </c>
      <c r="AB39" s="254">
        <v>8149</v>
      </c>
      <c r="AC39" s="257" t="s">
        <v>45</v>
      </c>
      <c r="AD39" s="27" t="s">
        <v>60</v>
      </c>
      <c r="AE39" s="136" t="s">
        <v>45</v>
      </c>
      <c r="AF39" s="254">
        <v>3240</v>
      </c>
      <c r="AG39" s="257" t="s">
        <v>45</v>
      </c>
      <c r="AH39" s="27" t="s">
        <v>60</v>
      </c>
      <c r="AI39" s="136" t="s">
        <v>45</v>
      </c>
      <c r="AJ39" s="254">
        <v>1484</v>
      </c>
      <c r="AK39" s="257" t="s">
        <v>45</v>
      </c>
      <c r="AL39" s="27" t="s">
        <v>60</v>
      </c>
      <c r="AM39" s="136" t="s">
        <v>45</v>
      </c>
      <c r="AN39" s="254">
        <v>4180</v>
      </c>
      <c r="AO39" s="257" t="s">
        <v>45</v>
      </c>
      <c r="AP39" s="27" t="s">
        <v>60</v>
      </c>
      <c r="AQ39" s="93" t="s">
        <v>45</v>
      </c>
      <c r="AR39" s="95" t="s">
        <v>45</v>
      </c>
      <c r="AS39" s="95" t="s">
        <v>45</v>
      </c>
      <c r="AT39" s="95" t="s">
        <v>45</v>
      </c>
      <c r="AU39" s="93" t="s">
        <v>45</v>
      </c>
      <c r="AV39" s="95" t="s">
        <v>45</v>
      </c>
      <c r="AW39" s="95" t="s">
        <v>45</v>
      </c>
      <c r="AX39" s="95" t="s">
        <v>45</v>
      </c>
      <c r="AY39" s="223"/>
    </row>
    <row r="40" ht="71.25" spans="1:51">
      <c r="A40" s="89"/>
      <c r="B40" s="242">
        <v>16</v>
      </c>
      <c r="C40" s="27" t="s">
        <v>117</v>
      </c>
      <c r="D40" s="27" t="s">
        <v>118</v>
      </c>
      <c r="E40" s="89"/>
      <c r="F40" s="26" t="s">
        <v>119</v>
      </c>
      <c r="G40" s="59">
        <v>966</v>
      </c>
      <c r="H40" s="64">
        <v>0.49</v>
      </c>
      <c r="I40" s="93"/>
      <c r="J40" s="59" t="s">
        <v>433</v>
      </c>
      <c r="K40" s="96">
        <v>144</v>
      </c>
      <c r="L40" s="93">
        <v>11</v>
      </c>
      <c r="M40" s="93">
        <v>72</v>
      </c>
      <c r="N40" s="117">
        <v>0.5</v>
      </c>
      <c r="O40" s="93">
        <v>168</v>
      </c>
      <c r="P40" s="93">
        <v>10</v>
      </c>
      <c r="Q40" s="93">
        <v>93</v>
      </c>
      <c r="R40" s="258">
        <v>0.5536</v>
      </c>
      <c r="S40" s="93">
        <v>305</v>
      </c>
      <c r="T40" s="93">
        <v>14</v>
      </c>
      <c r="U40" s="93">
        <v>103</v>
      </c>
      <c r="V40" s="94">
        <v>0.3377</v>
      </c>
      <c r="W40" s="93">
        <v>168</v>
      </c>
      <c r="X40" s="93">
        <v>15</v>
      </c>
      <c r="Y40" s="93">
        <v>65</v>
      </c>
      <c r="Z40" s="94">
        <v>0.3869</v>
      </c>
      <c r="AA40" s="93">
        <v>550</v>
      </c>
      <c r="AB40" s="93">
        <v>25</v>
      </c>
      <c r="AC40" s="93">
        <v>265</v>
      </c>
      <c r="AD40" s="94">
        <v>0.4818</v>
      </c>
      <c r="AE40" s="93">
        <v>340</v>
      </c>
      <c r="AF40" s="93">
        <v>39</v>
      </c>
      <c r="AG40" s="93">
        <v>173</v>
      </c>
      <c r="AH40" s="94">
        <v>0.5088</v>
      </c>
      <c r="AI40" s="93">
        <v>110</v>
      </c>
      <c r="AJ40" s="93">
        <v>9</v>
      </c>
      <c r="AK40" s="93">
        <v>66</v>
      </c>
      <c r="AL40" s="117">
        <v>0.6</v>
      </c>
      <c r="AM40" s="93">
        <v>185</v>
      </c>
      <c r="AN40" s="93">
        <v>12</v>
      </c>
      <c r="AO40" s="93">
        <v>129</v>
      </c>
      <c r="AP40" s="94">
        <v>0.6973</v>
      </c>
      <c r="AQ40" s="93" t="s">
        <v>45</v>
      </c>
      <c r="AR40" s="93" t="s">
        <v>45</v>
      </c>
      <c r="AS40" s="93" t="s">
        <v>45</v>
      </c>
      <c r="AT40" s="93" t="s">
        <v>45</v>
      </c>
      <c r="AU40" s="93" t="s">
        <v>45</v>
      </c>
      <c r="AV40" s="93" t="s">
        <v>45</v>
      </c>
      <c r="AW40" s="93" t="s">
        <v>45</v>
      </c>
      <c r="AX40" s="93" t="s">
        <v>45</v>
      </c>
      <c r="AY40" s="223"/>
    </row>
    <row r="41" ht="28.5" spans="1:51">
      <c r="A41" s="89"/>
      <c r="B41" s="242">
        <v>17</v>
      </c>
      <c r="C41" s="27" t="s">
        <v>121</v>
      </c>
      <c r="D41" s="27" t="s">
        <v>122</v>
      </c>
      <c r="E41" s="89"/>
      <c r="F41" s="26" t="s">
        <v>123</v>
      </c>
      <c r="G41" s="59">
        <v>199</v>
      </c>
      <c r="H41" s="68">
        <v>1.0474</v>
      </c>
      <c r="I41" s="164"/>
      <c r="J41" s="164"/>
      <c r="K41" s="59">
        <v>30</v>
      </c>
      <c r="L41" s="59">
        <v>0</v>
      </c>
      <c r="M41" s="59">
        <v>24</v>
      </c>
      <c r="N41" s="70">
        <v>0.8</v>
      </c>
      <c r="O41" s="59">
        <v>30</v>
      </c>
      <c r="P41" s="59">
        <v>0</v>
      </c>
      <c r="Q41" s="59">
        <v>24</v>
      </c>
      <c r="R41" s="70">
        <v>0.8</v>
      </c>
      <c r="S41" s="59">
        <v>20</v>
      </c>
      <c r="T41" s="59">
        <v>0</v>
      </c>
      <c r="U41" s="119">
        <v>21</v>
      </c>
      <c r="V41" s="153">
        <v>1.05</v>
      </c>
      <c r="W41" s="59">
        <v>10</v>
      </c>
      <c r="X41" s="59">
        <v>0</v>
      </c>
      <c r="Y41" s="119">
        <v>10</v>
      </c>
      <c r="Z41" s="153">
        <v>1</v>
      </c>
      <c r="AA41" s="59">
        <v>50</v>
      </c>
      <c r="AB41" s="59">
        <v>0</v>
      </c>
      <c r="AC41" s="119">
        <v>33</v>
      </c>
      <c r="AD41" s="153">
        <v>0.66</v>
      </c>
      <c r="AE41" s="59">
        <v>20</v>
      </c>
      <c r="AF41" s="59">
        <v>12</v>
      </c>
      <c r="AG41" s="119">
        <v>53</v>
      </c>
      <c r="AH41" s="153">
        <v>2.65</v>
      </c>
      <c r="AI41" s="59">
        <v>10</v>
      </c>
      <c r="AJ41" s="59">
        <v>0</v>
      </c>
      <c r="AK41" s="119">
        <v>9</v>
      </c>
      <c r="AL41" s="153">
        <v>0.9</v>
      </c>
      <c r="AM41" s="59">
        <v>20</v>
      </c>
      <c r="AN41" s="59">
        <v>8</v>
      </c>
      <c r="AO41" s="119">
        <v>25</v>
      </c>
      <c r="AP41" s="153">
        <v>1.25</v>
      </c>
      <c r="AQ41" s="93" t="s">
        <v>45</v>
      </c>
      <c r="AR41" s="93" t="s">
        <v>45</v>
      </c>
      <c r="AS41" s="93" t="s">
        <v>45</v>
      </c>
      <c r="AT41" s="93" t="s">
        <v>45</v>
      </c>
      <c r="AU41" s="93" t="s">
        <v>45</v>
      </c>
      <c r="AV41" s="93" t="s">
        <v>45</v>
      </c>
      <c r="AW41" s="93" t="s">
        <v>45</v>
      </c>
      <c r="AX41" s="93" t="s">
        <v>45</v>
      </c>
      <c r="AY41" s="223"/>
    </row>
    <row r="42" ht="42.75" spans="1:51">
      <c r="A42" s="89"/>
      <c r="B42" s="197">
        <v>18</v>
      </c>
      <c r="C42" s="27" t="s">
        <v>125</v>
      </c>
      <c r="D42" s="27" t="s">
        <v>126</v>
      </c>
      <c r="E42" s="89"/>
      <c r="F42" s="26" t="s">
        <v>25</v>
      </c>
      <c r="G42" s="26">
        <v>577</v>
      </c>
      <c r="H42" s="53">
        <v>0.7663</v>
      </c>
      <c r="I42" s="249"/>
      <c r="J42" s="93"/>
      <c r="K42" s="96" t="s">
        <v>45</v>
      </c>
      <c r="L42" s="93" t="s">
        <v>45</v>
      </c>
      <c r="M42" s="93" t="s">
        <v>45</v>
      </c>
      <c r="N42" s="93" t="s">
        <v>45</v>
      </c>
      <c r="O42" s="136">
        <v>73</v>
      </c>
      <c r="P42" s="136">
        <v>8</v>
      </c>
      <c r="Q42" s="136">
        <v>44</v>
      </c>
      <c r="R42" s="137">
        <v>0.6027</v>
      </c>
      <c r="S42" s="136">
        <v>84</v>
      </c>
      <c r="T42" s="136">
        <v>24</v>
      </c>
      <c r="U42" s="136">
        <v>84</v>
      </c>
      <c r="V42" s="137">
        <v>1</v>
      </c>
      <c r="W42" s="136">
        <v>52</v>
      </c>
      <c r="X42" s="136">
        <v>7</v>
      </c>
      <c r="Y42" s="136">
        <v>42</v>
      </c>
      <c r="Z42" s="137">
        <v>0.8077</v>
      </c>
      <c r="AA42" s="136">
        <v>192</v>
      </c>
      <c r="AB42" s="136">
        <v>100</v>
      </c>
      <c r="AC42" s="136">
        <v>129</v>
      </c>
      <c r="AD42" s="137">
        <v>0.6719</v>
      </c>
      <c r="AE42" s="136">
        <v>164</v>
      </c>
      <c r="AF42" s="136">
        <v>97</v>
      </c>
      <c r="AG42" s="136">
        <v>154</v>
      </c>
      <c r="AH42" s="137">
        <v>0.939</v>
      </c>
      <c r="AI42" s="136">
        <v>70</v>
      </c>
      <c r="AJ42" s="136">
        <v>30</v>
      </c>
      <c r="AK42" s="136">
        <v>60</v>
      </c>
      <c r="AL42" s="137">
        <v>0.8571</v>
      </c>
      <c r="AM42" s="136">
        <v>118</v>
      </c>
      <c r="AN42" s="136">
        <v>54</v>
      </c>
      <c r="AO42" s="136">
        <v>64</v>
      </c>
      <c r="AP42" s="137">
        <v>0.5424</v>
      </c>
      <c r="AQ42" s="59" t="s">
        <v>45</v>
      </c>
      <c r="AR42" s="59" t="s">
        <v>45</v>
      </c>
      <c r="AS42" s="59" t="s">
        <v>45</v>
      </c>
      <c r="AT42" s="59" t="s">
        <v>45</v>
      </c>
      <c r="AU42" s="59" t="s">
        <v>45</v>
      </c>
      <c r="AV42" s="59" t="s">
        <v>45</v>
      </c>
      <c r="AW42" s="59" t="s">
        <v>45</v>
      </c>
      <c r="AX42" s="59" t="s">
        <v>45</v>
      </c>
      <c r="AY42" s="223"/>
    </row>
    <row r="43" ht="96" spans="1:51">
      <c r="A43" s="89"/>
      <c r="B43" s="242">
        <v>19</v>
      </c>
      <c r="C43" s="27" t="s">
        <v>128</v>
      </c>
      <c r="D43" s="26" t="s">
        <v>129</v>
      </c>
      <c r="E43" s="27" t="s">
        <v>130</v>
      </c>
      <c r="F43" s="26" t="s">
        <v>79</v>
      </c>
      <c r="G43" s="27" t="s">
        <v>434</v>
      </c>
      <c r="H43" s="243" t="s">
        <v>60</v>
      </c>
      <c r="I43" s="57" t="s">
        <v>26</v>
      </c>
      <c r="J43" s="59" t="s">
        <v>435</v>
      </c>
      <c r="K43" s="96" t="s">
        <v>45</v>
      </c>
      <c r="L43" s="93" t="s">
        <v>45</v>
      </c>
      <c r="M43" s="93" t="s">
        <v>45</v>
      </c>
      <c r="N43" s="93" t="s">
        <v>45</v>
      </c>
      <c r="O43" s="26" t="s">
        <v>436</v>
      </c>
      <c r="P43" s="27" t="s">
        <v>437</v>
      </c>
      <c r="Q43" s="27" t="s">
        <v>438</v>
      </c>
      <c r="R43" s="251" t="s">
        <v>143</v>
      </c>
      <c r="S43" s="26" t="s">
        <v>436</v>
      </c>
      <c r="T43" s="27" t="s">
        <v>439</v>
      </c>
      <c r="U43" s="27" t="s">
        <v>440</v>
      </c>
      <c r="V43" s="27" t="s">
        <v>441</v>
      </c>
      <c r="W43" s="26" t="s">
        <v>436</v>
      </c>
      <c r="X43" s="27" t="s">
        <v>442</v>
      </c>
      <c r="Y43" s="251" t="s">
        <v>443</v>
      </c>
      <c r="Z43" s="251" t="s">
        <v>143</v>
      </c>
      <c r="AA43" s="26" t="s">
        <v>436</v>
      </c>
      <c r="AB43" s="27" t="s">
        <v>444</v>
      </c>
      <c r="AC43" s="27" t="s">
        <v>445</v>
      </c>
      <c r="AD43" s="262" t="s">
        <v>446</v>
      </c>
      <c r="AE43" s="26" t="s">
        <v>436</v>
      </c>
      <c r="AF43" s="26" t="s">
        <v>447</v>
      </c>
      <c r="AG43" s="26" t="s">
        <v>448</v>
      </c>
      <c r="AH43" s="262" t="s">
        <v>446</v>
      </c>
      <c r="AI43" s="26" t="s">
        <v>436</v>
      </c>
      <c r="AJ43" s="27" t="s">
        <v>449</v>
      </c>
      <c r="AK43" s="251" t="s">
        <v>450</v>
      </c>
      <c r="AL43" s="262" t="s">
        <v>451</v>
      </c>
      <c r="AM43" s="26" t="s">
        <v>436</v>
      </c>
      <c r="AN43" s="27" t="s">
        <v>452</v>
      </c>
      <c r="AO43" s="251" t="s">
        <v>453</v>
      </c>
      <c r="AP43" s="262" t="s">
        <v>454</v>
      </c>
      <c r="AQ43" s="93" t="s">
        <v>45</v>
      </c>
      <c r="AR43" s="93" t="s">
        <v>45</v>
      </c>
      <c r="AS43" s="93" t="s">
        <v>45</v>
      </c>
      <c r="AT43" s="93" t="s">
        <v>45</v>
      </c>
      <c r="AU43" s="93" t="s">
        <v>45</v>
      </c>
      <c r="AV43" s="93" t="s">
        <v>45</v>
      </c>
      <c r="AW43" s="93" t="s">
        <v>45</v>
      </c>
      <c r="AX43" s="93" t="s">
        <v>45</v>
      </c>
      <c r="AY43" s="223"/>
    </row>
    <row r="44" ht="96" spans="1:51">
      <c r="A44" s="89"/>
      <c r="B44" s="195"/>
      <c r="C44" s="89"/>
      <c r="D44" s="89"/>
      <c r="E44" s="27" t="s">
        <v>154</v>
      </c>
      <c r="F44" s="26" t="s">
        <v>79</v>
      </c>
      <c r="G44" s="26" t="s">
        <v>455</v>
      </c>
      <c r="H44" s="243" t="s">
        <v>60</v>
      </c>
      <c r="I44" s="250"/>
      <c r="J44" s="89"/>
      <c r="K44" s="96" t="s">
        <v>45</v>
      </c>
      <c r="L44" s="93" t="s">
        <v>45</v>
      </c>
      <c r="M44" s="93" t="s">
        <v>45</v>
      </c>
      <c r="N44" s="93" t="s">
        <v>45</v>
      </c>
      <c r="O44" s="119" t="s">
        <v>45</v>
      </c>
      <c r="P44" s="27" t="s">
        <v>437</v>
      </c>
      <c r="Q44" s="27" t="s">
        <v>438</v>
      </c>
      <c r="R44" s="251" t="s">
        <v>143</v>
      </c>
      <c r="S44" s="119" t="s">
        <v>45</v>
      </c>
      <c r="T44" s="27" t="s">
        <v>439</v>
      </c>
      <c r="U44" s="136" t="s">
        <v>456</v>
      </c>
      <c r="V44" s="27" t="s">
        <v>441</v>
      </c>
      <c r="W44" s="119" t="s">
        <v>45</v>
      </c>
      <c r="X44" s="27" t="s">
        <v>442</v>
      </c>
      <c r="Y44" s="136" t="s">
        <v>443</v>
      </c>
      <c r="Z44" s="136" t="s">
        <v>143</v>
      </c>
      <c r="AA44" s="119" t="s">
        <v>45</v>
      </c>
      <c r="AB44" s="27" t="s">
        <v>444</v>
      </c>
      <c r="AC44" s="27" t="s">
        <v>445</v>
      </c>
      <c r="AD44" s="262" t="s">
        <v>446</v>
      </c>
      <c r="AE44" s="119" t="s">
        <v>45</v>
      </c>
      <c r="AF44" s="26" t="s">
        <v>447</v>
      </c>
      <c r="AG44" s="26" t="s">
        <v>448</v>
      </c>
      <c r="AH44" s="262" t="s">
        <v>446</v>
      </c>
      <c r="AI44" s="119" t="s">
        <v>45</v>
      </c>
      <c r="AJ44" s="27" t="s">
        <v>449</v>
      </c>
      <c r="AK44" s="136" t="s">
        <v>450</v>
      </c>
      <c r="AL44" s="262" t="s">
        <v>457</v>
      </c>
      <c r="AM44" s="119" t="s">
        <v>45</v>
      </c>
      <c r="AN44" s="27" t="s">
        <v>452</v>
      </c>
      <c r="AO44" s="136" t="s">
        <v>453</v>
      </c>
      <c r="AP44" s="262" t="s">
        <v>454</v>
      </c>
      <c r="AQ44" s="59" t="s">
        <v>45</v>
      </c>
      <c r="AR44" s="59" t="s">
        <v>45</v>
      </c>
      <c r="AS44" s="59" t="s">
        <v>45</v>
      </c>
      <c r="AT44" s="59" t="s">
        <v>45</v>
      </c>
      <c r="AU44" s="59" t="s">
        <v>45</v>
      </c>
      <c r="AV44" s="59" t="s">
        <v>45</v>
      </c>
      <c r="AW44" s="59" t="s">
        <v>45</v>
      </c>
      <c r="AX44" s="59" t="s">
        <v>45</v>
      </c>
      <c r="AY44" s="223"/>
    </row>
    <row r="45" ht="14.25" spans="1:51">
      <c r="A45" s="89"/>
      <c r="B45" s="195"/>
      <c r="C45" s="89"/>
      <c r="D45" s="26" t="s">
        <v>157</v>
      </c>
      <c r="E45" s="27" t="s">
        <v>158</v>
      </c>
      <c r="F45" s="26" t="s">
        <v>79</v>
      </c>
      <c r="G45" s="70">
        <v>0.9</v>
      </c>
      <c r="H45" s="70">
        <v>1</v>
      </c>
      <c r="I45" s="250"/>
      <c r="J45" s="89"/>
      <c r="K45" s="96" t="s">
        <v>45</v>
      </c>
      <c r="L45" s="93" t="s">
        <v>45</v>
      </c>
      <c r="M45" s="93" t="s">
        <v>45</v>
      </c>
      <c r="N45" s="93" t="s">
        <v>45</v>
      </c>
      <c r="O45" s="93" t="s">
        <v>45</v>
      </c>
      <c r="P45" s="70">
        <v>0.9</v>
      </c>
      <c r="Q45" s="70">
        <v>0.9</v>
      </c>
      <c r="R45" s="70">
        <v>1</v>
      </c>
      <c r="S45" s="93" t="s">
        <v>45</v>
      </c>
      <c r="T45" s="70">
        <v>0.9</v>
      </c>
      <c r="U45" s="70">
        <v>0.9</v>
      </c>
      <c r="V45" s="70">
        <v>1</v>
      </c>
      <c r="W45" s="93" t="s">
        <v>45</v>
      </c>
      <c r="X45" s="70">
        <v>0.9</v>
      </c>
      <c r="Y45" s="70">
        <v>0.9</v>
      </c>
      <c r="Z45" s="70">
        <v>1</v>
      </c>
      <c r="AA45" s="93" t="s">
        <v>45</v>
      </c>
      <c r="AB45" s="70">
        <v>0.9</v>
      </c>
      <c r="AC45" s="70">
        <v>0.9</v>
      </c>
      <c r="AD45" s="70">
        <v>1</v>
      </c>
      <c r="AE45" s="93" t="s">
        <v>45</v>
      </c>
      <c r="AF45" s="70">
        <v>0.9</v>
      </c>
      <c r="AG45" s="70">
        <v>0.9</v>
      </c>
      <c r="AH45" s="70">
        <v>1</v>
      </c>
      <c r="AI45" s="93" t="s">
        <v>45</v>
      </c>
      <c r="AJ45" s="70">
        <v>0.9</v>
      </c>
      <c r="AK45" s="70">
        <v>0.9</v>
      </c>
      <c r="AL45" s="70">
        <v>1</v>
      </c>
      <c r="AM45" s="93" t="s">
        <v>45</v>
      </c>
      <c r="AN45" s="70">
        <v>0.9</v>
      </c>
      <c r="AO45" s="70">
        <v>0.9</v>
      </c>
      <c r="AP45" s="70">
        <v>1</v>
      </c>
      <c r="AQ45" s="93" t="s">
        <v>45</v>
      </c>
      <c r="AR45" s="93" t="s">
        <v>45</v>
      </c>
      <c r="AS45" s="93" t="s">
        <v>45</v>
      </c>
      <c r="AT45" s="93" t="s">
        <v>45</v>
      </c>
      <c r="AU45" s="93" t="s">
        <v>45</v>
      </c>
      <c r="AV45" s="93" t="s">
        <v>45</v>
      </c>
      <c r="AW45" s="93" t="s">
        <v>45</v>
      </c>
      <c r="AX45" s="93" t="s">
        <v>45</v>
      </c>
      <c r="AY45" s="223"/>
    </row>
    <row r="46" ht="28.5" spans="1:51">
      <c r="A46" s="89"/>
      <c r="B46" s="195"/>
      <c r="C46" s="89"/>
      <c r="D46" s="89"/>
      <c r="E46" s="27" t="s">
        <v>154</v>
      </c>
      <c r="F46" s="26" t="s">
        <v>79</v>
      </c>
      <c r="G46" s="59">
        <v>9290</v>
      </c>
      <c r="H46" s="70">
        <v>1</v>
      </c>
      <c r="I46" s="250"/>
      <c r="J46" s="89"/>
      <c r="K46" s="96" t="s">
        <v>45</v>
      </c>
      <c r="L46" s="93" t="s">
        <v>45</v>
      </c>
      <c r="M46" s="93" t="s">
        <v>45</v>
      </c>
      <c r="N46" s="93" t="s">
        <v>45</v>
      </c>
      <c r="O46" s="93" t="s">
        <v>45</v>
      </c>
      <c r="P46" s="59" t="s">
        <v>458</v>
      </c>
      <c r="Q46" s="59">
        <v>193</v>
      </c>
      <c r="R46" s="70">
        <v>1</v>
      </c>
      <c r="S46" s="93" t="s">
        <v>45</v>
      </c>
      <c r="T46" s="59" t="s">
        <v>459</v>
      </c>
      <c r="U46" s="59">
        <v>1354</v>
      </c>
      <c r="V46" s="70">
        <v>1</v>
      </c>
      <c r="W46" s="93" t="s">
        <v>45</v>
      </c>
      <c r="X46" s="59" t="s">
        <v>460</v>
      </c>
      <c r="Y46" s="59">
        <v>322</v>
      </c>
      <c r="Z46" s="70">
        <v>1</v>
      </c>
      <c r="AA46" s="93" t="s">
        <v>45</v>
      </c>
      <c r="AB46" s="59" t="s">
        <v>461</v>
      </c>
      <c r="AC46" s="59">
        <v>3896</v>
      </c>
      <c r="AD46" s="70">
        <v>1</v>
      </c>
      <c r="AE46" s="93" t="s">
        <v>45</v>
      </c>
      <c r="AF46" s="59" t="s">
        <v>462</v>
      </c>
      <c r="AG46" s="59">
        <v>1943</v>
      </c>
      <c r="AH46" s="70">
        <v>1</v>
      </c>
      <c r="AI46" s="93" t="s">
        <v>45</v>
      </c>
      <c r="AJ46" s="59" t="s">
        <v>463</v>
      </c>
      <c r="AK46" s="59">
        <v>657</v>
      </c>
      <c r="AL46" s="70">
        <v>1</v>
      </c>
      <c r="AM46" s="93" t="s">
        <v>45</v>
      </c>
      <c r="AN46" s="150">
        <v>0</v>
      </c>
      <c r="AO46" s="59">
        <v>925</v>
      </c>
      <c r="AP46" s="70">
        <v>1</v>
      </c>
      <c r="AQ46" s="93" t="s">
        <v>45</v>
      </c>
      <c r="AR46" s="93" t="s">
        <v>45</v>
      </c>
      <c r="AS46" s="93" t="s">
        <v>45</v>
      </c>
      <c r="AT46" s="93" t="s">
        <v>45</v>
      </c>
      <c r="AU46" s="93" t="s">
        <v>45</v>
      </c>
      <c r="AV46" s="93" t="s">
        <v>45</v>
      </c>
      <c r="AW46" s="93" t="s">
        <v>45</v>
      </c>
      <c r="AX46" s="93" t="s">
        <v>45</v>
      </c>
      <c r="AY46" s="223"/>
    </row>
    <row r="47" ht="14.25" spans="1:51">
      <c r="A47" s="89"/>
      <c r="B47" s="195"/>
      <c r="C47" s="89"/>
      <c r="D47" s="26" t="s">
        <v>164</v>
      </c>
      <c r="E47" s="27" t="s">
        <v>158</v>
      </c>
      <c r="F47" s="26" t="s">
        <v>79</v>
      </c>
      <c r="G47" s="70">
        <v>0.75</v>
      </c>
      <c r="H47" s="70">
        <v>1</v>
      </c>
      <c r="I47" s="250"/>
      <c r="J47" s="89"/>
      <c r="K47" s="96" t="s">
        <v>45</v>
      </c>
      <c r="L47" s="93" t="s">
        <v>45</v>
      </c>
      <c r="M47" s="93" t="s">
        <v>45</v>
      </c>
      <c r="N47" s="93" t="s">
        <v>45</v>
      </c>
      <c r="O47" s="93" t="s">
        <v>45</v>
      </c>
      <c r="P47" s="70">
        <v>0.75</v>
      </c>
      <c r="Q47" s="70">
        <v>0.75</v>
      </c>
      <c r="R47" s="70">
        <v>1</v>
      </c>
      <c r="S47" s="93" t="s">
        <v>45</v>
      </c>
      <c r="T47" s="70">
        <v>0.75</v>
      </c>
      <c r="U47" s="70">
        <v>0.75</v>
      </c>
      <c r="V47" s="70">
        <v>1</v>
      </c>
      <c r="W47" s="93" t="s">
        <v>45</v>
      </c>
      <c r="X47" s="70">
        <v>0.75</v>
      </c>
      <c r="Y47" s="70">
        <v>0.75</v>
      </c>
      <c r="Z47" s="70">
        <v>1</v>
      </c>
      <c r="AA47" s="93" t="s">
        <v>45</v>
      </c>
      <c r="AB47" s="70">
        <v>0.75</v>
      </c>
      <c r="AC47" s="70">
        <v>0.75</v>
      </c>
      <c r="AD47" s="70">
        <v>1</v>
      </c>
      <c r="AE47" s="93" t="s">
        <v>45</v>
      </c>
      <c r="AF47" s="70">
        <v>0.75</v>
      </c>
      <c r="AG47" s="70">
        <v>0.75</v>
      </c>
      <c r="AH47" s="70">
        <v>1</v>
      </c>
      <c r="AI47" s="93" t="s">
        <v>45</v>
      </c>
      <c r="AJ47" s="70">
        <v>0.75</v>
      </c>
      <c r="AK47" s="70">
        <v>0.75</v>
      </c>
      <c r="AL47" s="70">
        <v>1</v>
      </c>
      <c r="AM47" s="93" t="s">
        <v>45</v>
      </c>
      <c r="AN47" s="70">
        <v>0.75</v>
      </c>
      <c r="AO47" s="70">
        <v>0.75</v>
      </c>
      <c r="AP47" s="70">
        <v>1</v>
      </c>
      <c r="AQ47" s="93" t="s">
        <v>45</v>
      </c>
      <c r="AR47" s="93" t="s">
        <v>45</v>
      </c>
      <c r="AS47" s="93" t="s">
        <v>45</v>
      </c>
      <c r="AT47" s="93" t="s">
        <v>45</v>
      </c>
      <c r="AU47" s="93" t="s">
        <v>45</v>
      </c>
      <c r="AV47" s="93" t="s">
        <v>45</v>
      </c>
      <c r="AW47" s="93" t="s">
        <v>45</v>
      </c>
      <c r="AX47" s="93" t="s">
        <v>45</v>
      </c>
      <c r="AY47" s="223"/>
    </row>
    <row r="48" ht="28.5" spans="1:51">
      <c r="A48" s="89"/>
      <c r="B48" s="195"/>
      <c r="C48" s="89"/>
      <c r="D48" s="89"/>
      <c r="E48" s="27" t="s">
        <v>154</v>
      </c>
      <c r="F48" s="26" t="s">
        <v>79</v>
      </c>
      <c r="G48" s="59">
        <v>31738</v>
      </c>
      <c r="H48" s="70">
        <v>1</v>
      </c>
      <c r="I48" s="250"/>
      <c r="J48" s="89"/>
      <c r="K48" s="96" t="s">
        <v>45</v>
      </c>
      <c r="L48" s="93" t="s">
        <v>45</v>
      </c>
      <c r="M48" s="93" t="s">
        <v>45</v>
      </c>
      <c r="N48" s="93" t="s">
        <v>45</v>
      </c>
      <c r="O48" s="93" t="s">
        <v>45</v>
      </c>
      <c r="P48" s="59" t="s">
        <v>464</v>
      </c>
      <c r="Q48" s="59">
        <v>2880</v>
      </c>
      <c r="R48" s="70">
        <v>1</v>
      </c>
      <c r="S48" s="93" t="s">
        <v>45</v>
      </c>
      <c r="T48" s="59" t="s">
        <v>465</v>
      </c>
      <c r="U48" s="59">
        <v>4768</v>
      </c>
      <c r="V48" s="70">
        <v>1</v>
      </c>
      <c r="W48" s="93" t="s">
        <v>45</v>
      </c>
      <c r="X48" s="59" t="s">
        <v>466</v>
      </c>
      <c r="Y48" s="59">
        <v>2331</v>
      </c>
      <c r="Z48" s="70">
        <v>1</v>
      </c>
      <c r="AA48" s="93" t="s">
        <v>45</v>
      </c>
      <c r="AB48" s="59" t="s">
        <v>467</v>
      </c>
      <c r="AC48" s="59">
        <v>10143</v>
      </c>
      <c r="AD48" s="70">
        <v>1</v>
      </c>
      <c r="AE48" s="93" t="s">
        <v>45</v>
      </c>
      <c r="AF48" s="59" t="s">
        <v>468</v>
      </c>
      <c r="AG48" s="59">
        <v>5491</v>
      </c>
      <c r="AH48" s="70">
        <v>1</v>
      </c>
      <c r="AI48" s="93" t="s">
        <v>45</v>
      </c>
      <c r="AJ48" s="59" t="s">
        <v>469</v>
      </c>
      <c r="AK48" s="59">
        <v>2255</v>
      </c>
      <c r="AL48" s="70">
        <v>1</v>
      </c>
      <c r="AM48" s="93" t="s">
        <v>45</v>
      </c>
      <c r="AN48" s="59" t="s">
        <v>470</v>
      </c>
      <c r="AO48" s="59">
        <v>3870</v>
      </c>
      <c r="AP48" s="70">
        <v>1</v>
      </c>
      <c r="AQ48" s="93" t="s">
        <v>45</v>
      </c>
      <c r="AR48" s="93" t="s">
        <v>45</v>
      </c>
      <c r="AS48" s="93" t="s">
        <v>45</v>
      </c>
      <c r="AT48" s="93" t="s">
        <v>45</v>
      </c>
      <c r="AU48" s="93" t="s">
        <v>45</v>
      </c>
      <c r="AV48" s="93" t="s">
        <v>45</v>
      </c>
      <c r="AW48" s="93" t="s">
        <v>45</v>
      </c>
      <c r="AX48" s="93" t="s">
        <v>45</v>
      </c>
      <c r="AY48" s="223"/>
    </row>
    <row r="49" ht="14.25" spans="1:51">
      <c r="A49" s="89"/>
      <c r="B49" s="195"/>
      <c r="C49" s="89"/>
      <c r="D49" s="26" t="s">
        <v>171</v>
      </c>
      <c r="E49" s="27" t="s">
        <v>158</v>
      </c>
      <c r="F49" s="26" t="s">
        <v>79</v>
      </c>
      <c r="G49" s="70">
        <v>0.6</v>
      </c>
      <c r="H49" s="70">
        <v>1</v>
      </c>
      <c r="I49" s="250"/>
      <c r="J49" s="89"/>
      <c r="K49" s="96" t="s">
        <v>45</v>
      </c>
      <c r="L49" s="93" t="s">
        <v>45</v>
      </c>
      <c r="M49" s="93" t="s">
        <v>45</v>
      </c>
      <c r="N49" s="93" t="s">
        <v>45</v>
      </c>
      <c r="O49" s="93" t="s">
        <v>45</v>
      </c>
      <c r="P49" s="70">
        <v>0.6</v>
      </c>
      <c r="Q49" s="70">
        <v>0.6</v>
      </c>
      <c r="R49" s="70">
        <v>1</v>
      </c>
      <c r="S49" s="93" t="s">
        <v>45</v>
      </c>
      <c r="T49" s="70">
        <v>0.6</v>
      </c>
      <c r="U49" s="70">
        <v>0.6</v>
      </c>
      <c r="V49" s="70">
        <v>1</v>
      </c>
      <c r="W49" s="93" t="s">
        <v>45</v>
      </c>
      <c r="X49" s="70">
        <v>0.6</v>
      </c>
      <c r="Y49" s="70">
        <v>0.6</v>
      </c>
      <c r="Z49" s="70">
        <v>1</v>
      </c>
      <c r="AA49" s="93" t="s">
        <v>45</v>
      </c>
      <c r="AB49" s="70">
        <v>0.6</v>
      </c>
      <c r="AC49" s="70">
        <v>0.6</v>
      </c>
      <c r="AD49" s="70">
        <v>1</v>
      </c>
      <c r="AE49" s="93" t="s">
        <v>45</v>
      </c>
      <c r="AF49" s="70">
        <v>0.6</v>
      </c>
      <c r="AG49" s="70">
        <v>0.6</v>
      </c>
      <c r="AH49" s="70">
        <v>1</v>
      </c>
      <c r="AI49" s="93" t="s">
        <v>45</v>
      </c>
      <c r="AJ49" s="70">
        <v>0.6</v>
      </c>
      <c r="AK49" s="70">
        <v>0.6</v>
      </c>
      <c r="AL49" s="70">
        <v>1</v>
      </c>
      <c r="AM49" s="93" t="s">
        <v>45</v>
      </c>
      <c r="AN49" s="70">
        <v>0.6</v>
      </c>
      <c r="AO49" s="70">
        <v>0.6</v>
      </c>
      <c r="AP49" s="70">
        <v>1</v>
      </c>
      <c r="AQ49" s="93" t="s">
        <v>45</v>
      </c>
      <c r="AR49" s="93" t="s">
        <v>45</v>
      </c>
      <c r="AS49" s="93" t="s">
        <v>45</v>
      </c>
      <c r="AT49" s="93" t="s">
        <v>45</v>
      </c>
      <c r="AU49" s="93" t="s">
        <v>45</v>
      </c>
      <c r="AV49" s="93" t="s">
        <v>45</v>
      </c>
      <c r="AW49" s="93" t="s">
        <v>45</v>
      </c>
      <c r="AX49" s="93" t="s">
        <v>45</v>
      </c>
      <c r="AY49" s="223"/>
    </row>
    <row r="50" ht="28.5" spans="1:51">
      <c r="A50" s="89"/>
      <c r="B50" s="195"/>
      <c r="C50" s="89"/>
      <c r="D50" s="89"/>
      <c r="E50" s="27" t="s">
        <v>154</v>
      </c>
      <c r="F50" s="26" t="s">
        <v>79</v>
      </c>
      <c r="G50" s="59">
        <v>5710</v>
      </c>
      <c r="H50" s="70">
        <v>1</v>
      </c>
      <c r="I50" s="250"/>
      <c r="J50" s="89"/>
      <c r="K50" s="96" t="s">
        <v>45</v>
      </c>
      <c r="L50" s="93" t="s">
        <v>45</v>
      </c>
      <c r="M50" s="93" t="s">
        <v>45</v>
      </c>
      <c r="N50" s="93" t="s">
        <v>45</v>
      </c>
      <c r="O50" s="93" t="s">
        <v>45</v>
      </c>
      <c r="P50" s="59">
        <v>0</v>
      </c>
      <c r="Q50" s="59">
        <v>52</v>
      </c>
      <c r="R50" s="70">
        <v>1</v>
      </c>
      <c r="S50" s="93" t="s">
        <v>45</v>
      </c>
      <c r="T50" s="59" t="s">
        <v>471</v>
      </c>
      <c r="U50" s="59">
        <v>394</v>
      </c>
      <c r="V50" s="70">
        <v>1</v>
      </c>
      <c r="W50" s="93" t="s">
        <v>45</v>
      </c>
      <c r="X50" s="59" t="s">
        <v>472</v>
      </c>
      <c r="Y50" s="59">
        <v>414</v>
      </c>
      <c r="Z50" s="70">
        <v>1</v>
      </c>
      <c r="AA50" s="93" t="s">
        <v>45</v>
      </c>
      <c r="AB50" s="59" t="s">
        <v>473</v>
      </c>
      <c r="AC50" s="59">
        <v>2242</v>
      </c>
      <c r="AD50" s="70">
        <v>1</v>
      </c>
      <c r="AE50" s="93" t="s">
        <v>45</v>
      </c>
      <c r="AF50" s="59" t="s">
        <v>474</v>
      </c>
      <c r="AG50" s="59">
        <v>1131</v>
      </c>
      <c r="AH50" s="70">
        <v>1</v>
      </c>
      <c r="AI50" s="93" t="s">
        <v>45</v>
      </c>
      <c r="AJ50" s="59">
        <v>0</v>
      </c>
      <c r="AK50" s="59">
        <v>123</v>
      </c>
      <c r="AL50" s="70">
        <v>1</v>
      </c>
      <c r="AM50" s="93" t="s">
        <v>45</v>
      </c>
      <c r="AN50" s="59" t="s">
        <v>475</v>
      </c>
      <c r="AO50" s="59">
        <v>1354</v>
      </c>
      <c r="AP50" s="70">
        <v>1</v>
      </c>
      <c r="AQ50" s="93" t="s">
        <v>45</v>
      </c>
      <c r="AR50" s="93" t="s">
        <v>45</v>
      </c>
      <c r="AS50" s="93" t="s">
        <v>45</v>
      </c>
      <c r="AT50" s="93" t="s">
        <v>45</v>
      </c>
      <c r="AU50" s="93" t="s">
        <v>45</v>
      </c>
      <c r="AV50" s="93" t="s">
        <v>45</v>
      </c>
      <c r="AW50" s="93" t="s">
        <v>45</v>
      </c>
      <c r="AX50" s="93" t="s">
        <v>45</v>
      </c>
      <c r="AY50" s="223"/>
    </row>
    <row r="51" ht="19.5" spans="1:51">
      <c r="A51" s="89"/>
      <c r="B51" s="197">
        <v>20</v>
      </c>
      <c r="C51" s="27" t="s">
        <v>177</v>
      </c>
      <c r="D51" s="26" t="s">
        <v>178</v>
      </c>
      <c r="E51" s="203" t="s">
        <v>179</v>
      </c>
      <c r="F51" s="26" t="s">
        <v>25</v>
      </c>
      <c r="G51" s="26">
        <v>1300</v>
      </c>
      <c r="H51" s="26"/>
      <c r="I51" s="93" t="s">
        <v>26</v>
      </c>
      <c r="J51" s="59" t="s">
        <v>476</v>
      </c>
      <c r="K51" s="119" t="s">
        <v>45</v>
      </c>
      <c r="L51" s="119" t="s">
        <v>45</v>
      </c>
      <c r="M51" s="119" t="s">
        <v>45</v>
      </c>
      <c r="N51" s="119" t="s">
        <v>45</v>
      </c>
      <c r="O51" s="136">
        <v>1300</v>
      </c>
      <c r="P51" s="136"/>
      <c r="Q51" s="119" t="s">
        <v>45</v>
      </c>
      <c r="R51" s="119" t="s">
        <v>45</v>
      </c>
      <c r="S51" s="136">
        <v>1300</v>
      </c>
      <c r="T51" s="251"/>
      <c r="U51" s="119" t="s">
        <v>45</v>
      </c>
      <c r="V51" s="119" t="s">
        <v>45</v>
      </c>
      <c r="W51" s="136">
        <v>1300</v>
      </c>
      <c r="X51" s="251"/>
      <c r="Y51" s="119" t="s">
        <v>45</v>
      </c>
      <c r="Z51" s="119" t="s">
        <v>45</v>
      </c>
      <c r="AA51" s="136">
        <v>1300</v>
      </c>
      <c r="AB51" s="251"/>
      <c r="AC51" s="119" t="s">
        <v>45</v>
      </c>
      <c r="AD51" s="119" t="s">
        <v>45</v>
      </c>
      <c r="AE51" s="136">
        <v>1300</v>
      </c>
      <c r="AF51" s="251"/>
      <c r="AG51" s="119" t="s">
        <v>45</v>
      </c>
      <c r="AH51" s="119" t="s">
        <v>45</v>
      </c>
      <c r="AI51" s="136">
        <v>1300</v>
      </c>
      <c r="AJ51" s="251"/>
      <c r="AK51" s="119" t="s">
        <v>45</v>
      </c>
      <c r="AL51" s="119" t="s">
        <v>45</v>
      </c>
      <c r="AM51" s="136">
        <v>1300</v>
      </c>
      <c r="AN51" s="251"/>
      <c r="AO51" s="119" t="s">
        <v>45</v>
      </c>
      <c r="AP51" s="119" t="s">
        <v>45</v>
      </c>
      <c r="AQ51" s="93" t="s">
        <v>45</v>
      </c>
      <c r="AR51" s="93" t="s">
        <v>45</v>
      </c>
      <c r="AS51" s="93" t="s">
        <v>45</v>
      </c>
      <c r="AT51" s="93" t="s">
        <v>45</v>
      </c>
      <c r="AU51" s="93" t="s">
        <v>45</v>
      </c>
      <c r="AV51" s="93" t="s">
        <v>45</v>
      </c>
      <c r="AW51" s="93" t="s">
        <v>45</v>
      </c>
      <c r="AX51" s="93" t="s">
        <v>45</v>
      </c>
      <c r="AY51" s="223"/>
    </row>
    <row r="52" ht="19.5" spans="1:51">
      <c r="A52" s="89"/>
      <c r="B52" s="195"/>
      <c r="C52" s="89"/>
      <c r="D52" s="89"/>
      <c r="E52" s="27" t="s">
        <v>180</v>
      </c>
      <c r="F52" s="26" t="s">
        <v>25</v>
      </c>
      <c r="G52" s="26">
        <v>39</v>
      </c>
      <c r="H52" s="107" t="s">
        <v>35</v>
      </c>
      <c r="I52" s="89"/>
      <c r="J52" s="89"/>
      <c r="K52" s="119"/>
      <c r="L52" s="119"/>
      <c r="M52" s="119"/>
      <c r="N52" s="119"/>
      <c r="O52" s="136"/>
      <c r="P52" s="136">
        <v>6</v>
      </c>
      <c r="Q52" s="136">
        <v>6</v>
      </c>
      <c r="R52" s="107" t="s">
        <v>35</v>
      </c>
      <c r="S52" s="136"/>
      <c r="T52" s="136">
        <v>5</v>
      </c>
      <c r="U52" s="136">
        <v>5</v>
      </c>
      <c r="V52" s="107" t="s">
        <v>35</v>
      </c>
      <c r="W52" s="136"/>
      <c r="X52" s="136">
        <v>4</v>
      </c>
      <c r="Y52" s="136">
        <v>4</v>
      </c>
      <c r="Z52" s="107" t="s">
        <v>35</v>
      </c>
      <c r="AA52" s="136"/>
      <c r="AB52" s="136">
        <v>18</v>
      </c>
      <c r="AC52" s="136">
        <v>18</v>
      </c>
      <c r="AD52" s="107" t="s">
        <v>35</v>
      </c>
      <c r="AE52" s="136"/>
      <c r="AF52" s="136">
        <v>5</v>
      </c>
      <c r="AG52" s="136">
        <v>5</v>
      </c>
      <c r="AH52" s="107" t="s">
        <v>35</v>
      </c>
      <c r="AI52" s="136"/>
      <c r="AJ52" s="136">
        <v>0</v>
      </c>
      <c r="AK52" s="136">
        <v>0</v>
      </c>
      <c r="AL52" s="107" t="s">
        <v>35</v>
      </c>
      <c r="AM52" s="136"/>
      <c r="AN52" s="136">
        <v>1</v>
      </c>
      <c r="AO52" s="136">
        <v>1</v>
      </c>
      <c r="AP52" s="107" t="s">
        <v>35</v>
      </c>
      <c r="AQ52" s="93" t="s">
        <v>45</v>
      </c>
      <c r="AR52" s="93" t="s">
        <v>45</v>
      </c>
      <c r="AS52" s="93" t="s">
        <v>45</v>
      </c>
      <c r="AT52" s="93" t="s">
        <v>45</v>
      </c>
      <c r="AU52" s="93" t="s">
        <v>45</v>
      </c>
      <c r="AV52" s="93" t="s">
        <v>45</v>
      </c>
      <c r="AW52" s="93" t="s">
        <v>45</v>
      </c>
      <c r="AX52" s="93" t="s">
        <v>45</v>
      </c>
      <c r="AY52" s="223"/>
    </row>
    <row r="53" ht="28.5" spans="1:51">
      <c r="A53" s="89"/>
      <c r="B53" s="195"/>
      <c r="C53" s="89"/>
      <c r="D53" s="89"/>
      <c r="E53" s="27" t="s">
        <v>181</v>
      </c>
      <c r="F53" s="26" t="s">
        <v>25</v>
      </c>
      <c r="G53" s="26">
        <v>246</v>
      </c>
      <c r="H53" s="107" t="s">
        <v>35</v>
      </c>
      <c r="I53" s="89"/>
      <c r="J53" s="89"/>
      <c r="K53" s="136"/>
      <c r="L53" s="251"/>
      <c r="M53" s="119"/>
      <c r="N53" s="119"/>
      <c r="O53" s="136"/>
      <c r="P53" s="136">
        <v>16</v>
      </c>
      <c r="Q53" s="136">
        <v>16</v>
      </c>
      <c r="R53" s="107" t="s">
        <v>35</v>
      </c>
      <c r="S53" s="136"/>
      <c r="T53" s="136">
        <v>27</v>
      </c>
      <c r="U53" s="136">
        <v>27</v>
      </c>
      <c r="V53" s="107" t="s">
        <v>35</v>
      </c>
      <c r="W53" s="136"/>
      <c r="X53" s="136">
        <v>21</v>
      </c>
      <c r="Y53" s="136">
        <v>21</v>
      </c>
      <c r="Z53" s="107" t="s">
        <v>35</v>
      </c>
      <c r="AA53" s="136"/>
      <c r="AB53" s="136">
        <v>59</v>
      </c>
      <c r="AC53" s="136">
        <v>59</v>
      </c>
      <c r="AD53" s="107" t="s">
        <v>35</v>
      </c>
      <c r="AE53" s="136"/>
      <c r="AF53" s="136">
        <v>72</v>
      </c>
      <c r="AG53" s="136">
        <v>72</v>
      </c>
      <c r="AH53" s="107" t="s">
        <v>35</v>
      </c>
      <c r="AI53" s="136"/>
      <c r="AJ53" s="136">
        <v>14</v>
      </c>
      <c r="AK53" s="136">
        <v>14</v>
      </c>
      <c r="AL53" s="107" t="s">
        <v>35</v>
      </c>
      <c r="AM53" s="136"/>
      <c r="AN53" s="136">
        <v>37</v>
      </c>
      <c r="AO53" s="136">
        <v>37</v>
      </c>
      <c r="AP53" s="107" t="s">
        <v>35</v>
      </c>
      <c r="AQ53" s="93" t="s">
        <v>45</v>
      </c>
      <c r="AR53" s="93" t="s">
        <v>45</v>
      </c>
      <c r="AS53" s="93" t="s">
        <v>45</v>
      </c>
      <c r="AT53" s="93" t="s">
        <v>45</v>
      </c>
      <c r="AU53" s="93" t="s">
        <v>45</v>
      </c>
      <c r="AV53" s="93" t="s">
        <v>45</v>
      </c>
      <c r="AW53" s="93" t="s">
        <v>45</v>
      </c>
      <c r="AX53" s="93" t="s">
        <v>45</v>
      </c>
      <c r="AY53" s="223"/>
    </row>
    <row r="54" ht="19.5" spans="1:51">
      <c r="A54" s="89"/>
      <c r="B54" s="195"/>
      <c r="C54" s="89"/>
      <c r="D54" s="26" t="s">
        <v>182</v>
      </c>
      <c r="E54" s="203" t="s">
        <v>179</v>
      </c>
      <c r="F54" s="26" t="s">
        <v>25</v>
      </c>
      <c r="G54" s="26">
        <v>1966</v>
      </c>
      <c r="H54" s="119" t="s">
        <v>45</v>
      </c>
      <c r="I54" s="89"/>
      <c r="J54" s="89"/>
      <c r="K54" s="119" t="s">
        <v>45</v>
      </c>
      <c r="L54" s="119" t="s">
        <v>45</v>
      </c>
      <c r="M54" s="119" t="s">
        <v>45</v>
      </c>
      <c r="N54" s="119" t="s">
        <v>45</v>
      </c>
      <c r="O54" s="136">
        <v>1966</v>
      </c>
      <c r="P54" s="136"/>
      <c r="Q54" s="136"/>
      <c r="R54" s="119" t="s">
        <v>45</v>
      </c>
      <c r="S54" s="119" t="s">
        <v>45</v>
      </c>
      <c r="T54" s="119" t="s">
        <v>45</v>
      </c>
      <c r="U54" s="119" t="s">
        <v>45</v>
      </c>
      <c r="V54" s="119" t="s">
        <v>45</v>
      </c>
      <c r="W54" s="119" t="s">
        <v>45</v>
      </c>
      <c r="X54" s="119" t="s">
        <v>45</v>
      </c>
      <c r="Y54" s="119" t="s">
        <v>45</v>
      </c>
      <c r="Z54" s="119" t="s">
        <v>45</v>
      </c>
      <c r="AA54" s="119" t="s">
        <v>45</v>
      </c>
      <c r="AB54" s="119" t="s">
        <v>45</v>
      </c>
      <c r="AC54" s="119" t="s">
        <v>45</v>
      </c>
      <c r="AD54" s="119" t="s">
        <v>45</v>
      </c>
      <c r="AE54" s="119" t="s">
        <v>45</v>
      </c>
      <c r="AF54" s="119" t="s">
        <v>45</v>
      </c>
      <c r="AG54" s="119" t="s">
        <v>45</v>
      </c>
      <c r="AH54" s="119" t="s">
        <v>45</v>
      </c>
      <c r="AI54" s="119" t="s">
        <v>45</v>
      </c>
      <c r="AJ54" s="119" t="s">
        <v>45</v>
      </c>
      <c r="AK54" s="119" t="s">
        <v>45</v>
      </c>
      <c r="AL54" s="119" t="s">
        <v>45</v>
      </c>
      <c r="AM54" s="119" t="s">
        <v>45</v>
      </c>
      <c r="AN54" s="119" t="s">
        <v>45</v>
      </c>
      <c r="AO54" s="119" t="s">
        <v>45</v>
      </c>
      <c r="AP54" s="119" t="s">
        <v>45</v>
      </c>
      <c r="AQ54" s="93" t="s">
        <v>45</v>
      </c>
      <c r="AR54" s="93" t="s">
        <v>45</v>
      </c>
      <c r="AS54" s="93" t="s">
        <v>45</v>
      </c>
      <c r="AT54" s="93" t="s">
        <v>45</v>
      </c>
      <c r="AU54" s="93" t="s">
        <v>45</v>
      </c>
      <c r="AV54" s="93" t="s">
        <v>45</v>
      </c>
      <c r="AW54" s="93" t="s">
        <v>45</v>
      </c>
      <c r="AX54" s="93" t="s">
        <v>45</v>
      </c>
      <c r="AY54" s="223"/>
    </row>
    <row r="55" ht="19.5" spans="1:51">
      <c r="A55" s="89"/>
      <c r="B55" s="195"/>
      <c r="C55" s="89"/>
      <c r="D55" s="89"/>
      <c r="E55" s="27" t="s">
        <v>180</v>
      </c>
      <c r="F55" s="26" t="s">
        <v>25</v>
      </c>
      <c r="G55" s="26">
        <v>15</v>
      </c>
      <c r="H55" s="107" t="s">
        <v>35</v>
      </c>
      <c r="I55" s="89"/>
      <c r="J55" s="89"/>
      <c r="K55" s="119"/>
      <c r="L55" s="119"/>
      <c r="M55" s="119"/>
      <c r="N55" s="119"/>
      <c r="O55" s="136"/>
      <c r="P55" s="136">
        <v>15</v>
      </c>
      <c r="Q55" s="136">
        <v>15</v>
      </c>
      <c r="R55" s="107" t="s">
        <v>35</v>
      </c>
      <c r="S55" s="119" t="s">
        <v>45</v>
      </c>
      <c r="T55" s="119" t="s">
        <v>45</v>
      </c>
      <c r="U55" s="119" t="s">
        <v>45</v>
      </c>
      <c r="V55" s="119" t="s">
        <v>45</v>
      </c>
      <c r="W55" s="119" t="s">
        <v>45</v>
      </c>
      <c r="X55" s="119" t="s">
        <v>45</v>
      </c>
      <c r="Y55" s="119" t="s">
        <v>45</v>
      </c>
      <c r="Z55" s="119" t="s">
        <v>45</v>
      </c>
      <c r="AA55" s="119" t="s">
        <v>45</v>
      </c>
      <c r="AB55" s="119" t="s">
        <v>45</v>
      </c>
      <c r="AC55" s="119" t="s">
        <v>45</v>
      </c>
      <c r="AD55" s="119" t="s">
        <v>45</v>
      </c>
      <c r="AE55" s="119" t="s">
        <v>45</v>
      </c>
      <c r="AF55" s="119" t="s">
        <v>45</v>
      </c>
      <c r="AG55" s="119" t="s">
        <v>45</v>
      </c>
      <c r="AH55" s="119" t="s">
        <v>45</v>
      </c>
      <c r="AI55" s="119" t="s">
        <v>45</v>
      </c>
      <c r="AJ55" s="119" t="s">
        <v>45</v>
      </c>
      <c r="AK55" s="119" t="s">
        <v>45</v>
      </c>
      <c r="AL55" s="119" t="s">
        <v>45</v>
      </c>
      <c r="AM55" s="119" t="s">
        <v>45</v>
      </c>
      <c r="AN55" s="119" t="s">
        <v>45</v>
      </c>
      <c r="AO55" s="119" t="s">
        <v>45</v>
      </c>
      <c r="AP55" s="119" t="s">
        <v>45</v>
      </c>
      <c r="AQ55" s="93" t="s">
        <v>45</v>
      </c>
      <c r="AR55" s="93" t="s">
        <v>45</v>
      </c>
      <c r="AS55" s="93" t="s">
        <v>45</v>
      </c>
      <c r="AT55" s="93" t="s">
        <v>45</v>
      </c>
      <c r="AU55" s="93" t="s">
        <v>45</v>
      </c>
      <c r="AV55" s="93" t="s">
        <v>45</v>
      </c>
      <c r="AW55" s="93" t="s">
        <v>45</v>
      </c>
      <c r="AX55" s="93" t="s">
        <v>45</v>
      </c>
      <c r="AY55" s="223"/>
    </row>
    <row r="56" ht="28.5" spans="1:51">
      <c r="A56" s="89"/>
      <c r="B56" s="195"/>
      <c r="C56" s="89"/>
      <c r="D56" s="89"/>
      <c r="E56" s="27" t="s">
        <v>181</v>
      </c>
      <c r="F56" s="26" t="s">
        <v>25</v>
      </c>
      <c r="G56" s="26">
        <v>1</v>
      </c>
      <c r="H56" s="107" t="s">
        <v>35</v>
      </c>
      <c r="I56" s="89"/>
      <c r="J56" s="89"/>
      <c r="K56" s="119" t="s">
        <v>45</v>
      </c>
      <c r="L56" s="136"/>
      <c r="M56" s="119" t="s">
        <v>45</v>
      </c>
      <c r="N56" s="119" t="s">
        <v>45</v>
      </c>
      <c r="O56" s="119" t="s">
        <v>45</v>
      </c>
      <c r="P56" s="136">
        <v>1</v>
      </c>
      <c r="Q56" s="136">
        <v>1</v>
      </c>
      <c r="R56" s="107" t="s">
        <v>35</v>
      </c>
      <c r="S56" s="119" t="s">
        <v>45</v>
      </c>
      <c r="T56" s="119" t="s">
        <v>45</v>
      </c>
      <c r="U56" s="119" t="s">
        <v>45</v>
      </c>
      <c r="V56" s="119" t="s">
        <v>45</v>
      </c>
      <c r="W56" s="119" t="s">
        <v>45</v>
      </c>
      <c r="X56" s="119" t="s">
        <v>45</v>
      </c>
      <c r="Y56" s="119" t="s">
        <v>45</v>
      </c>
      <c r="Z56" s="119" t="s">
        <v>45</v>
      </c>
      <c r="AA56" s="119" t="s">
        <v>45</v>
      </c>
      <c r="AB56" s="119" t="s">
        <v>45</v>
      </c>
      <c r="AC56" s="119" t="s">
        <v>45</v>
      </c>
      <c r="AD56" s="119" t="s">
        <v>45</v>
      </c>
      <c r="AE56" s="119" t="s">
        <v>45</v>
      </c>
      <c r="AF56" s="119" t="s">
        <v>45</v>
      </c>
      <c r="AG56" s="119" t="s">
        <v>45</v>
      </c>
      <c r="AH56" s="119" t="s">
        <v>45</v>
      </c>
      <c r="AI56" s="119" t="s">
        <v>45</v>
      </c>
      <c r="AJ56" s="119" t="s">
        <v>45</v>
      </c>
      <c r="AK56" s="119" t="s">
        <v>45</v>
      </c>
      <c r="AL56" s="119" t="s">
        <v>45</v>
      </c>
      <c r="AM56" s="119" t="s">
        <v>45</v>
      </c>
      <c r="AN56" s="119" t="s">
        <v>45</v>
      </c>
      <c r="AO56" s="119" t="s">
        <v>45</v>
      </c>
      <c r="AP56" s="119" t="s">
        <v>45</v>
      </c>
      <c r="AQ56" s="93" t="s">
        <v>45</v>
      </c>
      <c r="AR56" s="93" t="s">
        <v>45</v>
      </c>
      <c r="AS56" s="93" t="s">
        <v>45</v>
      </c>
      <c r="AT56" s="93" t="s">
        <v>45</v>
      </c>
      <c r="AU56" s="93" t="s">
        <v>45</v>
      </c>
      <c r="AV56" s="93" t="s">
        <v>45</v>
      </c>
      <c r="AW56" s="93" t="s">
        <v>45</v>
      </c>
      <c r="AX56" s="93" t="s">
        <v>45</v>
      </c>
      <c r="AY56" s="223"/>
    </row>
    <row r="57" ht="45.75" customHeight="true" spans="1:51">
      <c r="A57" s="60" t="s">
        <v>183</v>
      </c>
      <c r="B57" s="197">
        <v>21</v>
      </c>
      <c r="C57" s="26" t="s">
        <v>184</v>
      </c>
      <c r="D57" s="27" t="s">
        <v>185</v>
      </c>
      <c r="E57" s="89"/>
      <c r="F57" s="26" t="s">
        <v>186</v>
      </c>
      <c r="G57" s="59">
        <v>220</v>
      </c>
      <c r="H57" s="69">
        <v>2.2</v>
      </c>
      <c r="I57" s="223" t="s">
        <v>477</v>
      </c>
      <c r="J57" s="223" t="s">
        <v>478</v>
      </c>
      <c r="K57" s="96" t="s">
        <v>45</v>
      </c>
      <c r="L57" s="93" t="s">
        <v>45</v>
      </c>
      <c r="M57" s="93" t="s">
        <v>45</v>
      </c>
      <c r="N57" s="93" t="s">
        <v>45</v>
      </c>
      <c r="O57" s="93">
        <v>20</v>
      </c>
      <c r="P57" s="93">
        <v>0</v>
      </c>
      <c r="Q57" s="93">
        <v>0</v>
      </c>
      <c r="R57" s="94">
        <v>0</v>
      </c>
      <c r="S57" s="93">
        <v>10</v>
      </c>
      <c r="T57" s="93">
        <v>0</v>
      </c>
      <c r="U57" s="93">
        <v>10</v>
      </c>
      <c r="V57" s="117">
        <v>1</v>
      </c>
      <c r="W57" s="93">
        <v>10</v>
      </c>
      <c r="X57" s="93">
        <v>0</v>
      </c>
      <c r="Y57" s="93">
        <v>0</v>
      </c>
      <c r="Z57" s="94">
        <v>0</v>
      </c>
      <c r="AA57" s="124">
        <v>20</v>
      </c>
      <c r="AB57" s="124">
        <v>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45</v>
      </c>
      <c r="AR57" s="93" t="s">
        <v>45</v>
      </c>
      <c r="AS57" s="93" t="s">
        <v>45</v>
      </c>
      <c r="AT57" s="93" t="s">
        <v>45</v>
      </c>
      <c r="AU57" s="93" t="s">
        <v>45</v>
      </c>
      <c r="AV57" s="93" t="s">
        <v>45</v>
      </c>
      <c r="AW57" s="93" t="s">
        <v>45</v>
      </c>
      <c r="AX57" s="93" t="s">
        <v>45</v>
      </c>
      <c r="AY57" s="223"/>
    </row>
    <row r="58" ht="39.75" customHeight="true" spans="1:51">
      <c r="A58" s="89"/>
      <c r="B58" s="195"/>
      <c r="C58" s="89"/>
      <c r="D58" s="27" t="s">
        <v>188</v>
      </c>
      <c r="E58" s="89"/>
      <c r="F58" s="26" t="s">
        <v>186</v>
      </c>
      <c r="G58" s="59">
        <v>0</v>
      </c>
      <c r="H58" s="57">
        <v>0</v>
      </c>
      <c r="I58" s="89"/>
      <c r="J58" s="89"/>
      <c r="K58" s="96" t="s">
        <v>45</v>
      </c>
      <c r="L58" s="93" t="s">
        <v>45</v>
      </c>
      <c r="M58" s="93" t="s">
        <v>45</v>
      </c>
      <c r="N58" s="93" t="s">
        <v>45</v>
      </c>
      <c r="O58" s="93">
        <v>1</v>
      </c>
      <c r="P58" s="93">
        <v>0</v>
      </c>
      <c r="Q58" s="93">
        <v>0</v>
      </c>
      <c r="R58" s="94">
        <v>0</v>
      </c>
      <c r="S58" s="93" t="s">
        <v>45</v>
      </c>
      <c r="T58" s="93" t="s">
        <v>45</v>
      </c>
      <c r="U58" s="93" t="s">
        <v>45</v>
      </c>
      <c r="V58" s="93" t="s">
        <v>45</v>
      </c>
      <c r="W58" s="93">
        <v>1</v>
      </c>
      <c r="X58" s="93">
        <v>0</v>
      </c>
      <c r="Y58" s="93">
        <v>0</v>
      </c>
      <c r="Z58" s="94">
        <v>0</v>
      </c>
      <c r="AA58" s="93" t="s">
        <v>45</v>
      </c>
      <c r="AB58" s="93" t="s">
        <v>45</v>
      </c>
      <c r="AC58" s="93" t="s">
        <v>45</v>
      </c>
      <c r="AD58" s="93" t="s">
        <v>45</v>
      </c>
      <c r="AE58" s="93" t="s">
        <v>45</v>
      </c>
      <c r="AF58" s="93" t="s">
        <v>45</v>
      </c>
      <c r="AG58" s="93" t="s">
        <v>45</v>
      </c>
      <c r="AH58" s="93" t="s">
        <v>45</v>
      </c>
      <c r="AI58" s="93" t="s">
        <v>45</v>
      </c>
      <c r="AJ58" s="93" t="s">
        <v>45</v>
      </c>
      <c r="AK58" s="93" t="s">
        <v>45</v>
      </c>
      <c r="AL58" s="93" t="s">
        <v>45</v>
      </c>
      <c r="AM58" s="93" t="s">
        <v>45</v>
      </c>
      <c r="AN58" s="93" t="s">
        <v>45</v>
      </c>
      <c r="AO58" s="93" t="s">
        <v>45</v>
      </c>
      <c r="AP58" s="93" t="s">
        <v>45</v>
      </c>
      <c r="AQ58" s="93" t="s">
        <v>45</v>
      </c>
      <c r="AR58" s="93" t="s">
        <v>45</v>
      </c>
      <c r="AS58" s="93" t="s">
        <v>45</v>
      </c>
      <c r="AT58" s="93" t="s">
        <v>45</v>
      </c>
      <c r="AU58" s="93" t="s">
        <v>45</v>
      </c>
      <c r="AV58" s="93" t="s">
        <v>45</v>
      </c>
      <c r="AW58" s="93" t="s">
        <v>45</v>
      </c>
      <c r="AX58" s="93" t="s">
        <v>45</v>
      </c>
      <c r="AY58" s="223"/>
    </row>
    <row r="59" ht="41.25" customHeight="true" spans="1:51">
      <c r="A59" s="89"/>
      <c r="B59" s="195"/>
      <c r="C59" s="89"/>
      <c r="D59" s="27" t="s">
        <v>189</v>
      </c>
      <c r="E59" s="89"/>
      <c r="F59" s="26" t="s">
        <v>186</v>
      </c>
      <c r="G59" s="59">
        <v>2</v>
      </c>
      <c r="H59" s="69">
        <v>1</v>
      </c>
      <c r="I59" s="89"/>
      <c r="J59" s="89"/>
      <c r="K59" s="96" t="s">
        <v>45</v>
      </c>
      <c r="L59" s="93" t="s">
        <v>45</v>
      </c>
      <c r="M59" s="93" t="s">
        <v>45</v>
      </c>
      <c r="N59" s="93" t="s">
        <v>45</v>
      </c>
      <c r="O59" s="93" t="s">
        <v>45</v>
      </c>
      <c r="P59" s="93" t="s">
        <v>45</v>
      </c>
      <c r="Q59" s="93" t="s">
        <v>45</v>
      </c>
      <c r="R59" s="93" t="s">
        <v>45</v>
      </c>
      <c r="S59" s="93">
        <v>1</v>
      </c>
      <c r="T59" s="93">
        <v>0</v>
      </c>
      <c r="U59" s="93">
        <v>1</v>
      </c>
      <c r="V59" s="94">
        <v>1</v>
      </c>
      <c r="W59" s="93" t="s">
        <v>45</v>
      </c>
      <c r="X59" s="93" t="s">
        <v>45</v>
      </c>
      <c r="Y59" s="93" t="s">
        <v>45</v>
      </c>
      <c r="Z59" s="93" t="s">
        <v>45</v>
      </c>
      <c r="AA59" s="93" t="s">
        <v>45</v>
      </c>
      <c r="AB59" s="93" t="s">
        <v>45</v>
      </c>
      <c r="AC59" s="93" t="s">
        <v>45</v>
      </c>
      <c r="AD59" s="93" t="s">
        <v>45</v>
      </c>
      <c r="AE59" s="93">
        <v>1</v>
      </c>
      <c r="AF59" s="93">
        <v>0</v>
      </c>
      <c r="AG59" s="93">
        <v>1</v>
      </c>
      <c r="AH59" s="94">
        <v>1</v>
      </c>
      <c r="AI59" s="93" t="s">
        <v>45</v>
      </c>
      <c r="AJ59" s="93" t="s">
        <v>45</v>
      </c>
      <c r="AK59" s="93" t="s">
        <v>45</v>
      </c>
      <c r="AL59" s="93" t="s">
        <v>45</v>
      </c>
      <c r="AM59" s="93" t="s">
        <v>45</v>
      </c>
      <c r="AN59" s="93" t="s">
        <v>45</v>
      </c>
      <c r="AO59" s="93" t="s">
        <v>45</v>
      </c>
      <c r="AP59" s="93" t="s">
        <v>45</v>
      </c>
      <c r="AQ59" s="93" t="s">
        <v>45</v>
      </c>
      <c r="AR59" s="93" t="s">
        <v>45</v>
      </c>
      <c r="AS59" s="93" t="s">
        <v>45</v>
      </c>
      <c r="AT59" s="93" t="s">
        <v>45</v>
      </c>
      <c r="AU59" s="93" t="s">
        <v>45</v>
      </c>
      <c r="AV59" s="93" t="s">
        <v>45</v>
      </c>
      <c r="AW59" s="93" t="s">
        <v>45</v>
      </c>
      <c r="AX59" s="93" t="s">
        <v>45</v>
      </c>
      <c r="AY59" s="223"/>
    </row>
    <row r="60" ht="59.25" customHeight="true" spans="1:51">
      <c r="A60" s="89"/>
      <c r="B60" s="195"/>
      <c r="C60" s="89"/>
      <c r="D60" s="27" t="s">
        <v>190</v>
      </c>
      <c r="E60" s="89"/>
      <c r="F60" s="26" t="s">
        <v>186</v>
      </c>
      <c r="G60" s="59" t="s">
        <v>337</v>
      </c>
      <c r="H60" s="59" t="s">
        <v>337</v>
      </c>
      <c r="I60" s="89"/>
      <c r="J60" s="89"/>
      <c r="K60" s="96" t="s">
        <v>479</v>
      </c>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393</v>
      </c>
    </row>
    <row r="61" ht="60" customHeight="true" spans="1:51">
      <c r="A61" s="89"/>
      <c r="B61" s="195"/>
      <c r="C61" s="89"/>
      <c r="D61" s="27" t="s">
        <v>191</v>
      </c>
      <c r="E61" s="89"/>
      <c r="F61" s="26" t="s">
        <v>192</v>
      </c>
      <c r="G61" s="26">
        <v>480</v>
      </c>
      <c r="H61" s="53">
        <v>0.64</v>
      </c>
      <c r="I61" s="26" t="s">
        <v>194</v>
      </c>
      <c r="J61" s="26" t="s">
        <v>480</v>
      </c>
      <c r="K61" s="93" t="s">
        <v>45</v>
      </c>
      <c r="L61" s="119"/>
      <c r="M61" s="119"/>
      <c r="N61" s="119"/>
      <c r="O61" s="93" t="s">
        <v>45</v>
      </c>
      <c r="P61" s="119"/>
      <c r="Q61" s="119"/>
      <c r="R61" s="119"/>
      <c r="S61" s="119">
        <v>30</v>
      </c>
      <c r="T61" s="107"/>
      <c r="U61" s="153">
        <v>1</v>
      </c>
      <c r="V61" s="153">
        <v>1</v>
      </c>
      <c r="W61" s="93" t="s">
        <v>45</v>
      </c>
      <c r="X61" s="119"/>
      <c r="Y61" s="119"/>
      <c r="Z61" s="119"/>
      <c r="AA61" s="260">
        <v>270</v>
      </c>
      <c r="AB61" s="261">
        <v>0.1</v>
      </c>
      <c r="AC61" s="261">
        <v>0.8</v>
      </c>
      <c r="AD61" s="261">
        <v>0.8</v>
      </c>
      <c r="AE61" s="119">
        <v>270</v>
      </c>
      <c r="AF61" s="263"/>
      <c r="AG61" s="119">
        <v>270</v>
      </c>
      <c r="AH61" s="153">
        <v>1</v>
      </c>
      <c r="AI61" s="119" t="s">
        <v>45</v>
      </c>
      <c r="AJ61" s="119"/>
      <c r="AK61" s="119"/>
      <c r="AL61" s="119"/>
      <c r="AM61" s="119">
        <v>180</v>
      </c>
      <c r="AN61" s="26">
        <v>0</v>
      </c>
      <c r="AO61" s="107">
        <v>180</v>
      </c>
      <c r="AP61" s="153">
        <v>1</v>
      </c>
      <c r="AQ61" s="119" t="s">
        <v>45</v>
      </c>
      <c r="AR61" s="119"/>
      <c r="AS61" s="119"/>
      <c r="AT61" s="119"/>
      <c r="AU61" s="119" t="s">
        <v>45</v>
      </c>
      <c r="AV61" s="119"/>
      <c r="AW61" s="119"/>
      <c r="AX61" s="119"/>
      <c r="AY61" s="223" t="s">
        <v>195</v>
      </c>
    </row>
    <row r="62" ht="33.75" customHeight="true" spans="1:51">
      <c r="A62" s="89"/>
      <c r="B62" s="195"/>
      <c r="C62" s="89"/>
      <c r="D62" s="27" t="s">
        <v>196</v>
      </c>
      <c r="E62" s="89"/>
      <c r="F62" s="26" t="s">
        <v>192</v>
      </c>
      <c r="G62" s="26">
        <v>3</v>
      </c>
      <c r="H62" s="53">
        <v>0.75</v>
      </c>
      <c r="I62" s="89"/>
      <c r="J62" s="89"/>
      <c r="K62" s="93" t="s">
        <v>45</v>
      </c>
      <c r="L62" s="119"/>
      <c r="M62" s="119"/>
      <c r="N62" s="119"/>
      <c r="O62" s="93" t="s">
        <v>45</v>
      </c>
      <c r="P62" s="119"/>
      <c r="Q62" s="119"/>
      <c r="R62" s="119"/>
      <c r="S62" s="119">
        <v>1</v>
      </c>
      <c r="T62" s="107"/>
      <c r="U62" s="153">
        <v>1</v>
      </c>
      <c r="V62" s="153">
        <v>1</v>
      </c>
      <c r="W62" s="93" t="s">
        <v>45</v>
      </c>
      <c r="X62" s="119"/>
      <c r="Y62" s="119"/>
      <c r="Z62" s="119"/>
      <c r="AA62" s="260">
        <v>1</v>
      </c>
      <c r="AB62" s="261">
        <v>0.1</v>
      </c>
      <c r="AC62" s="261">
        <v>0.8</v>
      </c>
      <c r="AD62" s="261">
        <v>0.8</v>
      </c>
      <c r="AE62" s="119">
        <v>1</v>
      </c>
      <c r="AF62" s="119"/>
      <c r="AG62" s="119">
        <v>1</v>
      </c>
      <c r="AH62" s="153">
        <v>1</v>
      </c>
      <c r="AI62" s="119" t="s">
        <v>45</v>
      </c>
      <c r="AJ62" s="119"/>
      <c r="AK62" s="119"/>
      <c r="AL62" s="119"/>
      <c r="AM62" s="119">
        <v>1</v>
      </c>
      <c r="AN62" s="119">
        <v>0</v>
      </c>
      <c r="AO62" s="107">
        <v>1</v>
      </c>
      <c r="AP62" s="153">
        <v>1</v>
      </c>
      <c r="AQ62" s="119" t="s">
        <v>45</v>
      </c>
      <c r="AR62" s="119"/>
      <c r="AS62" s="119"/>
      <c r="AT62" s="119"/>
      <c r="AU62" s="119" t="s">
        <v>45</v>
      </c>
      <c r="AV62" s="119"/>
      <c r="AW62" s="119"/>
      <c r="AX62" s="119"/>
      <c r="AY62" s="223"/>
    </row>
    <row r="63" ht="114" spans="1:51">
      <c r="A63" s="89"/>
      <c r="B63" s="242">
        <v>22</v>
      </c>
      <c r="C63" s="27" t="s">
        <v>197</v>
      </c>
      <c r="D63" s="27" t="s">
        <v>198</v>
      </c>
      <c r="E63" s="89"/>
      <c r="F63" s="26" t="s">
        <v>192</v>
      </c>
      <c r="G63" s="59">
        <v>1446</v>
      </c>
      <c r="H63" s="94">
        <v>0.964</v>
      </c>
      <c r="I63" s="27" t="s">
        <v>200</v>
      </c>
      <c r="J63" s="27" t="s">
        <v>481</v>
      </c>
      <c r="K63" s="93" t="s">
        <v>45</v>
      </c>
      <c r="L63" s="93" t="s">
        <v>45</v>
      </c>
      <c r="M63" s="93" t="s">
        <v>45</v>
      </c>
      <c r="N63" s="93" t="s">
        <v>45</v>
      </c>
      <c r="O63" s="93" t="s">
        <v>45</v>
      </c>
      <c r="P63" s="93" t="s">
        <v>45</v>
      </c>
      <c r="Q63" s="93" t="s">
        <v>45</v>
      </c>
      <c r="R63" s="93" t="s">
        <v>45</v>
      </c>
      <c r="S63" s="93" t="s">
        <v>45</v>
      </c>
      <c r="T63" s="93" t="s">
        <v>45</v>
      </c>
      <c r="U63" s="93" t="s">
        <v>45</v>
      </c>
      <c r="V63" s="93" t="s">
        <v>45</v>
      </c>
      <c r="W63" s="93">
        <v>1500</v>
      </c>
      <c r="X63" s="93">
        <v>1446</v>
      </c>
      <c r="Y63" s="93">
        <v>1446</v>
      </c>
      <c r="Z63" s="94">
        <v>0.964</v>
      </c>
      <c r="AA63" s="93" t="s">
        <v>45</v>
      </c>
      <c r="AB63" s="93" t="s">
        <v>45</v>
      </c>
      <c r="AC63" s="93" t="s">
        <v>45</v>
      </c>
      <c r="AD63" s="93" t="s">
        <v>45</v>
      </c>
      <c r="AE63" s="93" t="s">
        <v>45</v>
      </c>
      <c r="AF63" s="93" t="s">
        <v>45</v>
      </c>
      <c r="AG63" s="93" t="s">
        <v>45</v>
      </c>
      <c r="AH63" s="93" t="s">
        <v>45</v>
      </c>
      <c r="AI63" s="93" t="s">
        <v>45</v>
      </c>
      <c r="AJ63" s="93" t="s">
        <v>45</v>
      </c>
      <c r="AK63" s="93" t="s">
        <v>45</v>
      </c>
      <c r="AL63" s="93" t="s">
        <v>45</v>
      </c>
      <c r="AM63" s="93" t="s">
        <v>45</v>
      </c>
      <c r="AN63" s="93" t="s">
        <v>45</v>
      </c>
      <c r="AO63" s="93" t="s">
        <v>45</v>
      </c>
      <c r="AP63" s="93" t="s">
        <v>45</v>
      </c>
      <c r="AQ63" s="93" t="s">
        <v>45</v>
      </c>
      <c r="AR63" s="93" t="s">
        <v>45</v>
      </c>
      <c r="AS63" s="93" t="s">
        <v>45</v>
      </c>
      <c r="AT63" s="93" t="s">
        <v>45</v>
      </c>
      <c r="AU63" s="93" t="s">
        <v>45</v>
      </c>
      <c r="AV63" s="93" t="s">
        <v>45</v>
      </c>
      <c r="AW63" s="93" t="s">
        <v>45</v>
      </c>
      <c r="AX63" s="93" t="s">
        <v>45</v>
      </c>
      <c r="AY63" s="223"/>
    </row>
    <row r="64" ht="57" spans="1:51">
      <c r="A64" s="89"/>
      <c r="B64" s="242">
        <v>23</v>
      </c>
      <c r="C64" s="27" t="s">
        <v>201</v>
      </c>
      <c r="D64" s="27" t="s">
        <v>202</v>
      </c>
      <c r="E64" s="89"/>
      <c r="F64" s="26" t="s">
        <v>192</v>
      </c>
      <c r="G64" s="245">
        <v>149</v>
      </c>
      <c r="H64" s="246">
        <v>0.6593</v>
      </c>
      <c r="I64" s="252" t="s">
        <v>482</v>
      </c>
      <c r="J64" s="252" t="s">
        <v>483</v>
      </c>
      <c r="K64" s="253">
        <v>24</v>
      </c>
      <c r="L64" s="234">
        <v>0</v>
      </c>
      <c r="M64" s="234">
        <v>0</v>
      </c>
      <c r="N64" s="235">
        <v>0</v>
      </c>
      <c r="O64" s="255" t="s">
        <v>45</v>
      </c>
      <c r="P64" s="255" t="s">
        <v>45</v>
      </c>
      <c r="Q64" s="255" t="s">
        <v>45</v>
      </c>
      <c r="R64" s="255" t="s">
        <v>45</v>
      </c>
      <c r="S64" s="255">
        <v>11</v>
      </c>
      <c r="T64" s="255">
        <v>8</v>
      </c>
      <c r="U64" s="255">
        <v>8</v>
      </c>
      <c r="V64" s="259">
        <v>0.727</v>
      </c>
      <c r="W64" s="255">
        <v>43</v>
      </c>
      <c r="X64" s="255">
        <v>0</v>
      </c>
      <c r="Y64" s="255">
        <v>43</v>
      </c>
      <c r="Z64" s="259">
        <v>1</v>
      </c>
      <c r="AA64" s="255">
        <v>30</v>
      </c>
      <c r="AB64" s="255">
        <v>0</v>
      </c>
      <c r="AC64" s="255">
        <v>30</v>
      </c>
      <c r="AD64" s="259">
        <v>1</v>
      </c>
      <c r="AE64" s="255">
        <v>59</v>
      </c>
      <c r="AF64" s="255">
        <v>10</v>
      </c>
      <c r="AG64" s="255">
        <v>49</v>
      </c>
      <c r="AH64" s="259">
        <v>0.8305</v>
      </c>
      <c r="AI64" s="255">
        <v>19</v>
      </c>
      <c r="AJ64" s="255">
        <v>0</v>
      </c>
      <c r="AK64" s="255">
        <v>19</v>
      </c>
      <c r="AL64" s="259">
        <v>1</v>
      </c>
      <c r="AM64" s="255">
        <v>40</v>
      </c>
      <c r="AN64" s="255">
        <v>0</v>
      </c>
      <c r="AO64" s="255">
        <v>0</v>
      </c>
      <c r="AP64" s="259">
        <v>0</v>
      </c>
      <c r="AQ64" s="93" t="s">
        <v>45</v>
      </c>
      <c r="AR64" s="93" t="s">
        <v>45</v>
      </c>
      <c r="AS64" s="93" t="s">
        <v>45</v>
      </c>
      <c r="AT64" s="93" t="s">
        <v>45</v>
      </c>
      <c r="AU64" s="93" t="s">
        <v>45</v>
      </c>
      <c r="AV64" s="93" t="s">
        <v>45</v>
      </c>
      <c r="AW64" s="93" t="s">
        <v>45</v>
      </c>
      <c r="AX64" s="93" t="s">
        <v>45</v>
      </c>
      <c r="AY64" s="223"/>
    </row>
    <row r="65" ht="108" spans="1:51">
      <c r="A65" s="89"/>
      <c r="B65" s="242">
        <v>24</v>
      </c>
      <c r="C65" s="27" t="s">
        <v>205</v>
      </c>
      <c r="D65" s="27" t="s">
        <v>206</v>
      </c>
      <c r="E65" s="89"/>
      <c r="F65" s="26" t="s">
        <v>192</v>
      </c>
      <c r="G65" s="202">
        <v>15236</v>
      </c>
      <c r="H65" s="227">
        <v>1.0646</v>
      </c>
      <c r="I65" s="202" t="s">
        <v>208</v>
      </c>
      <c r="J65" s="202" t="s">
        <v>484</v>
      </c>
      <c r="K65" s="230">
        <v>5558</v>
      </c>
      <c r="L65" s="124">
        <v>0</v>
      </c>
      <c r="M65" s="124">
        <v>6648</v>
      </c>
      <c r="N65" s="95">
        <v>1.1961</v>
      </c>
      <c r="O65" s="202">
        <v>104</v>
      </c>
      <c r="P65" s="202">
        <v>46</v>
      </c>
      <c r="Q65" s="202">
        <v>128</v>
      </c>
      <c r="R65" s="208">
        <v>1.23</v>
      </c>
      <c r="S65" s="202">
        <v>1357</v>
      </c>
      <c r="T65" s="202">
        <v>0</v>
      </c>
      <c r="U65" s="202">
        <v>1220</v>
      </c>
      <c r="V65" s="208">
        <v>0.899</v>
      </c>
      <c r="W65" s="202">
        <v>343</v>
      </c>
      <c r="X65" s="202">
        <v>0</v>
      </c>
      <c r="Y65" s="202">
        <v>373</v>
      </c>
      <c r="Z65" s="208">
        <v>1.0875</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93" t="s">
        <v>45</v>
      </c>
      <c r="AR65" s="93" t="s">
        <v>45</v>
      </c>
      <c r="AS65" s="93" t="s">
        <v>45</v>
      </c>
      <c r="AT65" s="93" t="s">
        <v>45</v>
      </c>
      <c r="AU65" s="93" t="s">
        <v>45</v>
      </c>
      <c r="AV65" s="93" t="s">
        <v>45</v>
      </c>
      <c r="AW65" s="93" t="s">
        <v>45</v>
      </c>
      <c r="AX65" s="93" t="s">
        <v>45</v>
      </c>
      <c r="AY65" s="223"/>
    </row>
    <row r="66" ht="19.5" spans="1:51">
      <c r="A66" s="89"/>
      <c r="B66" s="195"/>
      <c r="C66" s="89"/>
      <c r="D66" s="27" t="s">
        <v>209</v>
      </c>
      <c r="E66" s="89"/>
      <c r="F66" s="26" t="s">
        <v>91</v>
      </c>
      <c r="G66" s="26">
        <v>40</v>
      </c>
      <c r="H66" s="53">
        <v>0.4878</v>
      </c>
      <c r="I66" s="59" t="s">
        <v>348</v>
      </c>
      <c r="J66" s="93" t="s">
        <v>485</v>
      </c>
      <c r="K66" s="96" t="s">
        <v>45</v>
      </c>
      <c r="L66" s="93" t="s">
        <v>45</v>
      </c>
      <c r="M66" s="93" t="s">
        <v>45</v>
      </c>
      <c r="N66" s="93" t="s">
        <v>45</v>
      </c>
      <c r="O66" s="119">
        <v>15</v>
      </c>
      <c r="P66" s="119">
        <v>0</v>
      </c>
      <c r="Q66" s="119">
        <v>15</v>
      </c>
      <c r="R66" s="153">
        <v>1</v>
      </c>
      <c r="S66" s="119">
        <v>9</v>
      </c>
      <c r="T66" s="119">
        <v>0</v>
      </c>
      <c r="U66" s="119">
        <v>7</v>
      </c>
      <c r="V66" s="120">
        <v>0.7778</v>
      </c>
      <c r="W66" s="119">
        <v>4</v>
      </c>
      <c r="X66" s="119">
        <v>0</v>
      </c>
      <c r="Y66" s="119">
        <v>4</v>
      </c>
      <c r="Z66" s="153">
        <v>1</v>
      </c>
      <c r="AA66" s="119">
        <v>20</v>
      </c>
      <c r="AB66" s="119">
        <v>0</v>
      </c>
      <c r="AC66" s="119">
        <v>0</v>
      </c>
      <c r="AD66" s="153">
        <v>0</v>
      </c>
      <c r="AE66" s="119">
        <v>16</v>
      </c>
      <c r="AF66" s="119">
        <v>0</v>
      </c>
      <c r="AG66" s="119">
        <v>14</v>
      </c>
      <c r="AH66" s="188">
        <v>0.875</v>
      </c>
      <c r="AI66" s="119">
        <v>9</v>
      </c>
      <c r="AJ66" s="119">
        <v>0</v>
      </c>
      <c r="AK66" s="119">
        <v>0</v>
      </c>
      <c r="AL66" s="153">
        <v>0</v>
      </c>
      <c r="AM66" s="119">
        <v>9</v>
      </c>
      <c r="AN66" s="119">
        <v>0</v>
      </c>
      <c r="AO66" s="119">
        <v>0</v>
      </c>
      <c r="AP66" s="153">
        <v>0</v>
      </c>
      <c r="AQ66" s="93" t="s">
        <v>45</v>
      </c>
      <c r="AR66" s="93" t="s">
        <v>45</v>
      </c>
      <c r="AS66" s="93" t="s">
        <v>45</v>
      </c>
      <c r="AT66" s="93" t="s">
        <v>45</v>
      </c>
      <c r="AU66" s="93" t="s">
        <v>45</v>
      </c>
      <c r="AV66" s="93" t="s">
        <v>45</v>
      </c>
      <c r="AW66" s="93" t="s">
        <v>45</v>
      </c>
      <c r="AX66" s="93" t="s">
        <v>45</v>
      </c>
      <c r="AY66" s="223" t="s">
        <v>212</v>
      </c>
    </row>
    <row r="67" ht="19.5" spans="1:51">
      <c r="A67" s="89"/>
      <c r="B67" s="195"/>
      <c r="C67" s="89"/>
      <c r="D67" s="27" t="s">
        <v>213</v>
      </c>
      <c r="E67" s="89"/>
      <c r="F67" s="26" t="s">
        <v>91</v>
      </c>
      <c r="G67" s="26">
        <v>16</v>
      </c>
      <c r="H67" s="53">
        <v>0.2909</v>
      </c>
      <c r="I67" s="89"/>
      <c r="J67" s="89"/>
      <c r="K67" s="96" t="s">
        <v>45</v>
      </c>
      <c r="L67" s="93" t="s">
        <v>45</v>
      </c>
      <c r="M67" s="93" t="s">
        <v>45</v>
      </c>
      <c r="N67" s="93" t="s">
        <v>45</v>
      </c>
      <c r="O67" s="119">
        <v>6</v>
      </c>
      <c r="P67" s="119">
        <v>0</v>
      </c>
      <c r="Q67" s="119">
        <v>6</v>
      </c>
      <c r="R67" s="153">
        <v>1</v>
      </c>
      <c r="S67" s="119">
        <v>9</v>
      </c>
      <c r="T67" s="119">
        <v>0</v>
      </c>
      <c r="U67" s="119">
        <v>7</v>
      </c>
      <c r="V67" s="120">
        <v>0.7778</v>
      </c>
      <c r="W67" s="119">
        <v>3</v>
      </c>
      <c r="X67" s="119">
        <v>0</v>
      </c>
      <c r="Y67" s="119">
        <v>3</v>
      </c>
      <c r="Z67" s="153">
        <v>1</v>
      </c>
      <c r="AA67" s="119">
        <v>20</v>
      </c>
      <c r="AB67" s="119">
        <v>0</v>
      </c>
      <c r="AC67" s="119">
        <v>0</v>
      </c>
      <c r="AD67" s="153">
        <v>0</v>
      </c>
      <c r="AE67" s="119">
        <v>9</v>
      </c>
      <c r="AF67" s="119">
        <v>0</v>
      </c>
      <c r="AG67" s="119">
        <v>0</v>
      </c>
      <c r="AH67" s="153">
        <v>0</v>
      </c>
      <c r="AI67" s="119">
        <v>3</v>
      </c>
      <c r="AJ67" s="119">
        <v>0</v>
      </c>
      <c r="AK67" s="119">
        <v>0</v>
      </c>
      <c r="AL67" s="153">
        <v>0</v>
      </c>
      <c r="AM67" s="119">
        <v>5</v>
      </c>
      <c r="AN67" s="119">
        <v>0</v>
      </c>
      <c r="AO67" s="119">
        <v>0</v>
      </c>
      <c r="AP67" s="153">
        <v>0</v>
      </c>
      <c r="AQ67" s="93" t="s">
        <v>45</v>
      </c>
      <c r="AR67" s="93" t="s">
        <v>45</v>
      </c>
      <c r="AS67" s="93" t="s">
        <v>45</v>
      </c>
      <c r="AT67" s="93" t="s">
        <v>45</v>
      </c>
      <c r="AU67" s="93" t="s">
        <v>45</v>
      </c>
      <c r="AV67" s="93" t="s">
        <v>45</v>
      </c>
      <c r="AW67" s="93" t="s">
        <v>45</v>
      </c>
      <c r="AX67" s="93" t="s">
        <v>45</v>
      </c>
      <c r="AY67" s="89"/>
    </row>
    <row r="68" ht="98.25" customHeight="true" spans="1:51">
      <c r="A68" s="89"/>
      <c r="B68" s="242">
        <v>25</v>
      </c>
      <c r="C68" s="27" t="s">
        <v>214</v>
      </c>
      <c r="D68" s="27" t="s">
        <v>215</v>
      </c>
      <c r="E68" s="89"/>
      <c r="F68" s="26" t="s">
        <v>192</v>
      </c>
      <c r="G68" s="59">
        <v>23773</v>
      </c>
      <c r="H68" s="64">
        <v>1.0336</v>
      </c>
      <c r="I68" s="202" t="s">
        <v>217</v>
      </c>
      <c r="J68" s="202" t="s">
        <v>486</v>
      </c>
      <c r="K68" s="96" t="s">
        <v>45</v>
      </c>
      <c r="L68" s="93" t="s">
        <v>45</v>
      </c>
      <c r="M68" s="93" t="s">
        <v>45</v>
      </c>
      <c r="N68" s="93" t="s">
        <v>45</v>
      </c>
      <c r="O68" s="93">
        <v>3445</v>
      </c>
      <c r="P68" s="119">
        <v>159</v>
      </c>
      <c r="Q68" s="119">
        <v>4052</v>
      </c>
      <c r="R68" s="120">
        <v>1.1762</v>
      </c>
      <c r="S68" s="93">
        <v>2631</v>
      </c>
      <c r="T68" s="119">
        <v>0</v>
      </c>
      <c r="U68" s="119">
        <v>2480</v>
      </c>
      <c r="V68" s="120">
        <v>0.9426</v>
      </c>
      <c r="W68" s="93">
        <v>1612</v>
      </c>
      <c r="X68" s="119">
        <v>176</v>
      </c>
      <c r="Y68" s="119">
        <v>1584</v>
      </c>
      <c r="Z68" s="120">
        <v>0.9826</v>
      </c>
      <c r="AA68" s="93">
        <v>7073</v>
      </c>
      <c r="AB68" s="119">
        <v>91</v>
      </c>
      <c r="AC68" s="119">
        <v>7604</v>
      </c>
      <c r="AD68" s="120">
        <v>1.0751</v>
      </c>
      <c r="AE68" s="93">
        <v>4269</v>
      </c>
      <c r="AF68" s="119">
        <v>40</v>
      </c>
      <c r="AG68" s="119">
        <v>4399</v>
      </c>
      <c r="AH68" s="120">
        <v>1.0305</v>
      </c>
      <c r="AI68" s="93">
        <v>1562</v>
      </c>
      <c r="AJ68" s="119">
        <v>50</v>
      </c>
      <c r="AK68" s="119">
        <v>1321</v>
      </c>
      <c r="AL68" s="120">
        <v>0.8457</v>
      </c>
      <c r="AM68" s="93">
        <v>2408</v>
      </c>
      <c r="AN68" s="119">
        <v>380</v>
      </c>
      <c r="AO68" s="119">
        <v>2333</v>
      </c>
      <c r="AP68" s="120">
        <v>0.9689</v>
      </c>
      <c r="AQ68" s="93" t="s">
        <v>45</v>
      </c>
      <c r="AR68" s="93" t="s">
        <v>45</v>
      </c>
      <c r="AS68" s="93" t="s">
        <v>45</v>
      </c>
      <c r="AT68" s="93" t="s">
        <v>45</v>
      </c>
      <c r="AU68" s="93" t="s">
        <v>45</v>
      </c>
      <c r="AV68" s="93" t="s">
        <v>45</v>
      </c>
      <c r="AW68" s="93" t="s">
        <v>45</v>
      </c>
      <c r="AX68" s="93" t="s">
        <v>45</v>
      </c>
      <c r="AY68" s="223"/>
    </row>
    <row r="69" ht="138.75" customHeight="true" spans="1:51">
      <c r="A69" s="89"/>
      <c r="B69" s="195"/>
      <c r="C69" s="89"/>
      <c r="D69" s="27" t="s">
        <v>218</v>
      </c>
      <c r="E69" s="89"/>
      <c r="F69" s="26" t="s">
        <v>192</v>
      </c>
      <c r="G69" s="59">
        <v>86773</v>
      </c>
      <c r="H69" s="68">
        <v>1.009</v>
      </c>
      <c r="I69" s="89"/>
      <c r="J69" s="89"/>
      <c r="K69" s="93" t="s">
        <v>45</v>
      </c>
      <c r="L69" s="93" t="s">
        <v>45</v>
      </c>
      <c r="M69" s="93" t="s">
        <v>45</v>
      </c>
      <c r="N69" s="93" t="s">
        <v>45</v>
      </c>
      <c r="O69" s="93">
        <v>13988</v>
      </c>
      <c r="P69" s="119">
        <v>14539</v>
      </c>
      <c r="Q69" s="119">
        <v>14539</v>
      </c>
      <c r="R69" s="120">
        <v>1.0394</v>
      </c>
      <c r="S69" s="93">
        <v>9360</v>
      </c>
      <c r="T69" s="119">
        <v>9234</v>
      </c>
      <c r="U69" s="119">
        <v>9234</v>
      </c>
      <c r="V69" s="120">
        <v>0.9865</v>
      </c>
      <c r="W69" s="93">
        <v>5735</v>
      </c>
      <c r="X69" s="119">
        <v>5722</v>
      </c>
      <c r="Y69" s="119">
        <v>5722</v>
      </c>
      <c r="Z69" s="120">
        <v>0.9977</v>
      </c>
      <c r="AA69" s="93">
        <v>26880</v>
      </c>
      <c r="AB69" s="119">
        <v>27389</v>
      </c>
      <c r="AC69" s="119">
        <v>27389</v>
      </c>
      <c r="AD69" s="120">
        <v>1.0189</v>
      </c>
      <c r="AE69" s="93">
        <v>15189</v>
      </c>
      <c r="AF69" s="119">
        <v>15357</v>
      </c>
      <c r="AG69" s="119">
        <v>15357</v>
      </c>
      <c r="AH69" s="120">
        <v>1.0111</v>
      </c>
      <c r="AI69" s="93">
        <v>5561</v>
      </c>
      <c r="AJ69" s="119">
        <v>5334</v>
      </c>
      <c r="AK69" s="119">
        <v>5334</v>
      </c>
      <c r="AL69" s="120">
        <v>0.9592</v>
      </c>
      <c r="AM69" s="93">
        <v>9287</v>
      </c>
      <c r="AN69" s="119">
        <v>9198</v>
      </c>
      <c r="AO69" s="119">
        <v>9198</v>
      </c>
      <c r="AP69" s="120">
        <v>0.9904</v>
      </c>
      <c r="AQ69" s="93" t="s">
        <v>45</v>
      </c>
      <c r="AR69" s="93" t="s">
        <v>45</v>
      </c>
      <c r="AS69" s="93" t="s">
        <v>45</v>
      </c>
      <c r="AT69" s="93" t="s">
        <v>45</v>
      </c>
      <c r="AU69" s="93" t="s">
        <v>45</v>
      </c>
      <c r="AV69" s="93" t="s">
        <v>45</v>
      </c>
      <c r="AW69" s="93" t="s">
        <v>45</v>
      </c>
      <c r="AX69" s="93" t="s">
        <v>45</v>
      </c>
      <c r="AY69" s="223"/>
    </row>
    <row r="70" ht="14.25" spans="1:51">
      <c r="A70" s="60" t="s">
        <v>219</v>
      </c>
      <c r="B70" s="197">
        <v>26</v>
      </c>
      <c r="C70" s="26" t="s">
        <v>220</v>
      </c>
      <c r="D70" s="27" t="s">
        <v>396</v>
      </c>
      <c r="E70" s="89"/>
      <c r="F70" s="200" t="s">
        <v>186</v>
      </c>
      <c r="G70" s="59">
        <v>27</v>
      </c>
      <c r="H70" s="68">
        <v>4.5</v>
      </c>
      <c r="I70" s="223" t="s">
        <v>487</v>
      </c>
      <c r="J70" s="223" t="s">
        <v>488</v>
      </c>
      <c r="K70" s="93" t="s">
        <v>45</v>
      </c>
      <c r="L70" s="93" t="s">
        <v>45</v>
      </c>
      <c r="M70" s="59">
        <v>14</v>
      </c>
      <c r="N70" s="93" t="s">
        <v>45</v>
      </c>
      <c r="O70" s="93" t="s">
        <v>45</v>
      </c>
      <c r="P70" s="93" t="s">
        <v>45</v>
      </c>
      <c r="Q70" s="59" t="s">
        <v>45</v>
      </c>
      <c r="R70" s="93" t="s">
        <v>45</v>
      </c>
      <c r="S70" s="93" t="s">
        <v>45</v>
      </c>
      <c r="T70" s="93" t="s">
        <v>45</v>
      </c>
      <c r="U70" s="59">
        <v>3</v>
      </c>
      <c r="V70" s="93" t="s">
        <v>45</v>
      </c>
      <c r="W70" s="93" t="s">
        <v>45</v>
      </c>
      <c r="X70" s="93" t="s">
        <v>45</v>
      </c>
      <c r="Y70" s="59">
        <v>2</v>
      </c>
      <c r="Z70" s="93" t="s">
        <v>45</v>
      </c>
      <c r="AA70" s="93" t="s">
        <v>45</v>
      </c>
      <c r="AB70" s="93" t="s">
        <v>45</v>
      </c>
      <c r="AC70" s="59">
        <v>2</v>
      </c>
      <c r="AD70" s="93" t="s">
        <v>45</v>
      </c>
      <c r="AE70" s="93" t="s">
        <v>45</v>
      </c>
      <c r="AF70" s="93" t="s">
        <v>45</v>
      </c>
      <c r="AG70" s="59">
        <v>2</v>
      </c>
      <c r="AH70" s="93" t="s">
        <v>45</v>
      </c>
      <c r="AI70" s="93" t="s">
        <v>45</v>
      </c>
      <c r="AJ70" s="93" t="s">
        <v>45</v>
      </c>
      <c r="AK70" s="59">
        <v>1</v>
      </c>
      <c r="AL70" s="93" t="s">
        <v>45</v>
      </c>
      <c r="AM70" s="93" t="s">
        <v>45</v>
      </c>
      <c r="AN70" s="93" t="s">
        <v>45</v>
      </c>
      <c r="AO70" s="59">
        <v>3</v>
      </c>
      <c r="AP70" s="93" t="s">
        <v>45</v>
      </c>
      <c r="AQ70" s="93" t="s">
        <v>45</v>
      </c>
      <c r="AR70" s="93" t="s">
        <v>45</v>
      </c>
      <c r="AS70" s="93" t="s">
        <v>45</v>
      </c>
      <c r="AT70" s="94" t="s">
        <v>45</v>
      </c>
      <c r="AU70" s="93" t="s">
        <v>45</v>
      </c>
      <c r="AV70" s="93" t="s">
        <v>45</v>
      </c>
      <c r="AW70" s="93" t="s">
        <v>45</v>
      </c>
      <c r="AX70" s="94" t="s">
        <v>45</v>
      </c>
      <c r="AY70" s="223" t="s">
        <v>223</v>
      </c>
    </row>
    <row r="71" ht="40.5" customHeight="true" spans="1:51">
      <c r="A71" s="89"/>
      <c r="B71" s="195"/>
      <c r="C71" s="89"/>
      <c r="D71" s="27" t="s">
        <v>224</v>
      </c>
      <c r="E71" s="89"/>
      <c r="F71" s="200" t="s">
        <v>186</v>
      </c>
      <c r="G71" s="136">
        <v>5085</v>
      </c>
      <c r="H71" s="137">
        <v>1.0378</v>
      </c>
      <c r="I71" s="89"/>
      <c r="J71" s="89"/>
      <c r="K71" s="119" t="s">
        <v>45</v>
      </c>
      <c r="L71" s="119" t="s">
        <v>45</v>
      </c>
      <c r="M71" s="119" t="s">
        <v>45</v>
      </c>
      <c r="N71" s="119" t="s">
        <v>45</v>
      </c>
      <c r="O71" s="119">
        <v>707</v>
      </c>
      <c r="P71" s="119">
        <v>371</v>
      </c>
      <c r="Q71" s="119">
        <v>1216</v>
      </c>
      <c r="R71" s="120">
        <v>1.7199</v>
      </c>
      <c r="S71" s="119">
        <v>498</v>
      </c>
      <c r="T71" s="119">
        <v>273</v>
      </c>
      <c r="U71" s="119">
        <v>360</v>
      </c>
      <c r="V71" s="120">
        <v>0.7229</v>
      </c>
      <c r="W71" s="119">
        <v>348</v>
      </c>
      <c r="X71" s="119">
        <v>45</v>
      </c>
      <c r="Y71" s="119">
        <v>348</v>
      </c>
      <c r="Z71" s="120">
        <v>1</v>
      </c>
      <c r="AA71" s="119">
        <v>1566</v>
      </c>
      <c r="AB71" s="119">
        <v>338</v>
      </c>
      <c r="AC71" s="119">
        <v>1533</v>
      </c>
      <c r="AD71" s="120">
        <v>0.9789</v>
      </c>
      <c r="AE71" s="119">
        <v>867</v>
      </c>
      <c r="AF71" s="119">
        <v>165</v>
      </c>
      <c r="AG71" s="119">
        <v>729</v>
      </c>
      <c r="AH71" s="120">
        <v>0.8408</v>
      </c>
      <c r="AI71" s="119">
        <v>267</v>
      </c>
      <c r="AJ71" s="119">
        <v>35</v>
      </c>
      <c r="AK71" s="119">
        <v>194</v>
      </c>
      <c r="AL71" s="120">
        <v>0.7266</v>
      </c>
      <c r="AM71" s="119">
        <v>647</v>
      </c>
      <c r="AN71" s="119">
        <v>432</v>
      </c>
      <c r="AO71" s="119">
        <v>705</v>
      </c>
      <c r="AP71" s="120">
        <v>1.0896</v>
      </c>
      <c r="AQ71" s="93" t="s">
        <v>45</v>
      </c>
      <c r="AR71" s="93" t="s">
        <v>45</v>
      </c>
      <c r="AS71" s="93" t="s">
        <v>45</v>
      </c>
      <c r="AT71" s="93" t="s">
        <v>45</v>
      </c>
      <c r="AU71" s="93" t="s">
        <v>45</v>
      </c>
      <c r="AV71" s="93" t="s">
        <v>45</v>
      </c>
      <c r="AW71" s="93" t="s">
        <v>45</v>
      </c>
      <c r="AX71" s="93" t="s">
        <v>45</v>
      </c>
      <c r="AY71" s="223"/>
    </row>
    <row r="72" ht="19.5" spans="1:51">
      <c r="A72" s="89"/>
      <c r="B72" s="195"/>
      <c r="C72" s="89"/>
      <c r="D72" s="27" t="s">
        <v>225</v>
      </c>
      <c r="E72" s="89"/>
      <c r="F72" s="200" t="s">
        <v>186</v>
      </c>
      <c r="G72" s="136">
        <v>24946</v>
      </c>
      <c r="H72" s="137">
        <v>2.0617</v>
      </c>
      <c r="I72" s="89"/>
      <c r="J72" s="89"/>
      <c r="K72" s="119" t="s">
        <v>45</v>
      </c>
      <c r="L72" s="119" t="s">
        <v>45</v>
      </c>
      <c r="M72" s="119" t="s">
        <v>45</v>
      </c>
      <c r="N72" s="119" t="s">
        <v>45</v>
      </c>
      <c r="O72" s="119">
        <v>1697</v>
      </c>
      <c r="P72" s="119">
        <v>178</v>
      </c>
      <c r="Q72" s="119">
        <v>7578</v>
      </c>
      <c r="R72" s="120">
        <v>4.4655</v>
      </c>
      <c r="S72" s="119">
        <v>1256</v>
      </c>
      <c r="T72" s="119">
        <v>777</v>
      </c>
      <c r="U72" s="119">
        <v>897</v>
      </c>
      <c r="V72" s="120">
        <v>0.7142</v>
      </c>
      <c r="W72" s="119">
        <v>875</v>
      </c>
      <c r="X72" s="119">
        <v>0</v>
      </c>
      <c r="Y72" s="119">
        <v>875</v>
      </c>
      <c r="Z72" s="120">
        <v>1</v>
      </c>
      <c r="AA72" s="119">
        <v>3955</v>
      </c>
      <c r="AB72" s="119">
        <v>5779</v>
      </c>
      <c r="AC72" s="119">
        <v>9022</v>
      </c>
      <c r="AD72" s="120">
        <v>2.2812</v>
      </c>
      <c r="AE72" s="119">
        <v>2132</v>
      </c>
      <c r="AF72" s="119">
        <v>218</v>
      </c>
      <c r="AG72" s="119">
        <v>2636</v>
      </c>
      <c r="AH72" s="120">
        <v>1.2364</v>
      </c>
      <c r="AI72" s="119">
        <v>669</v>
      </c>
      <c r="AJ72" s="119">
        <v>0</v>
      </c>
      <c r="AK72" s="119">
        <v>768</v>
      </c>
      <c r="AL72" s="120">
        <v>1.148</v>
      </c>
      <c r="AM72" s="119">
        <v>1516</v>
      </c>
      <c r="AN72" s="119">
        <v>939</v>
      </c>
      <c r="AO72" s="119">
        <v>3170</v>
      </c>
      <c r="AP72" s="120">
        <v>2.091</v>
      </c>
      <c r="AQ72" s="93" t="s">
        <v>45</v>
      </c>
      <c r="AR72" s="93" t="s">
        <v>45</v>
      </c>
      <c r="AS72" s="93" t="s">
        <v>45</v>
      </c>
      <c r="AT72" s="93" t="s">
        <v>45</v>
      </c>
      <c r="AU72" s="93" t="s">
        <v>45</v>
      </c>
      <c r="AV72" s="93" t="s">
        <v>45</v>
      </c>
      <c r="AW72" s="93" t="s">
        <v>45</v>
      </c>
      <c r="AX72" s="93" t="s">
        <v>45</v>
      </c>
      <c r="AY72" s="223"/>
    </row>
    <row r="73" ht="19.5" spans="1:51">
      <c r="A73" s="89"/>
      <c r="B73" s="195"/>
      <c r="C73" s="89"/>
      <c r="D73" s="27" t="s">
        <v>226</v>
      </c>
      <c r="E73" s="89"/>
      <c r="F73" s="200" t="s">
        <v>186</v>
      </c>
      <c r="G73" s="136">
        <v>65</v>
      </c>
      <c r="H73" s="137">
        <v>4.3333</v>
      </c>
      <c r="I73" s="89"/>
      <c r="J73" s="89"/>
      <c r="K73" s="119" t="s">
        <v>45</v>
      </c>
      <c r="L73" s="119" t="s">
        <v>45</v>
      </c>
      <c r="M73" s="119" t="s">
        <v>45</v>
      </c>
      <c r="N73" s="119" t="s">
        <v>45</v>
      </c>
      <c r="O73" s="119" t="s">
        <v>45</v>
      </c>
      <c r="P73" s="119" t="s">
        <v>45</v>
      </c>
      <c r="Q73" s="119" t="s">
        <v>45</v>
      </c>
      <c r="R73" s="119" t="s">
        <v>45</v>
      </c>
      <c r="S73" s="119" t="s">
        <v>45</v>
      </c>
      <c r="T73" s="119" t="s">
        <v>45</v>
      </c>
      <c r="U73" s="119" t="s">
        <v>45</v>
      </c>
      <c r="V73" s="119" t="s">
        <v>45</v>
      </c>
      <c r="W73" s="119" t="s">
        <v>45</v>
      </c>
      <c r="X73" s="119" t="s">
        <v>45</v>
      </c>
      <c r="Y73" s="119">
        <v>20</v>
      </c>
      <c r="Z73" s="153">
        <v>1</v>
      </c>
      <c r="AA73" s="119" t="s">
        <v>45</v>
      </c>
      <c r="AB73" s="119" t="s">
        <v>45</v>
      </c>
      <c r="AC73" s="119" t="s">
        <v>45</v>
      </c>
      <c r="AD73" s="119" t="s">
        <v>45</v>
      </c>
      <c r="AE73" s="119" t="s">
        <v>45</v>
      </c>
      <c r="AF73" s="119" t="s">
        <v>45</v>
      </c>
      <c r="AG73" s="119" t="s">
        <v>45</v>
      </c>
      <c r="AH73" s="119" t="s">
        <v>45</v>
      </c>
      <c r="AI73" s="107" t="s">
        <v>45</v>
      </c>
      <c r="AJ73" s="107" t="s">
        <v>45</v>
      </c>
      <c r="AK73" s="107">
        <v>24</v>
      </c>
      <c r="AL73" s="114">
        <v>1</v>
      </c>
      <c r="AM73" s="119" t="s">
        <v>45</v>
      </c>
      <c r="AN73" s="119">
        <v>21</v>
      </c>
      <c r="AO73" s="119">
        <v>21</v>
      </c>
      <c r="AP73" s="153">
        <v>1</v>
      </c>
      <c r="AQ73" s="93" t="s">
        <v>45</v>
      </c>
      <c r="AR73" s="93" t="s">
        <v>45</v>
      </c>
      <c r="AS73" s="93" t="s">
        <v>45</v>
      </c>
      <c r="AT73" s="93" t="s">
        <v>45</v>
      </c>
      <c r="AU73" s="93" t="s">
        <v>45</v>
      </c>
      <c r="AV73" s="93" t="s">
        <v>45</v>
      </c>
      <c r="AW73" s="93" t="s">
        <v>45</v>
      </c>
      <c r="AX73" s="93" t="s">
        <v>45</v>
      </c>
      <c r="AY73" s="223"/>
    </row>
    <row r="74" ht="19.5" spans="1:51">
      <c r="A74" s="89"/>
      <c r="B74" s="197">
        <v>27</v>
      </c>
      <c r="C74" s="27" t="s">
        <v>227</v>
      </c>
      <c r="D74" s="26" t="s">
        <v>228</v>
      </c>
      <c r="E74" s="27" t="s">
        <v>229</v>
      </c>
      <c r="F74" s="200" t="s">
        <v>186</v>
      </c>
      <c r="G74" s="137">
        <v>0.9983</v>
      </c>
      <c r="H74" s="119" t="s">
        <v>45</v>
      </c>
      <c r="I74" s="267" t="s">
        <v>489</v>
      </c>
      <c r="J74" s="267" t="s">
        <v>490</v>
      </c>
      <c r="K74" s="119" t="s">
        <v>45</v>
      </c>
      <c r="L74" s="119" t="s">
        <v>45</v>
      </c>
      <c r="M74" s="119" t="s">
        <v>45</v>
      </c>
      <c r="N74" s="119" t="s">
        <v>45</v>
      </c>
      <c r="O74" s="119" t="s">
        <v>231</v>
      </c>
      <c r="P74" s="137" t="s">
        <v>45</v>
      </c>
      <c r="Q74" s="137">
        <v>0.998</v>
      </c>
      <c r="R74" s="119" t="s">
        <v>45</v>
      </c>
      <c r="S74" s="119" t="s">
        <v>231</v>
      </c>
      <c r="T74" s="151" t="s">
        <v>45</v>
      </c>
      <c r="U74" s="151">
        <v>1</v>
      </c>
      <c r="V74" s="119" t="s">
        <v>45</v>
      </c>
      <c r="W74" s="119" t="s">
        <v>231</v>
      </c>
      <c r="X74" s="151" t="s">
        <v>45</v>
      </c>
      <c r="Y74" s="151">
        <v>1</v>
      </c>
      <c r="Z74" s="119" t="s">
        <v>45</v>
      </c>
      <c r="AA74" s="119" t="s">
        <v>231</v>
      </c>
      <c r="AB74" s="151" t="s">
        <v>45</v>
      </c>
      <c r="AC74" s="151">
        <v>1</v>
      </c>
      <c r="AD74" s="119" t="s">
        <v>45</v>
      </c>
      <c r="AE74" s="119" t="s">
        <v>231</v>
      </c>
      <c r="AF74" s="151" t="s">
        <v>45</v>
      </c>
      <c r="AG74" s="151">
        <v>1</v>
      </c>
      <c r="AH74" s="119" t="s">
        <v>45</v>
      </c>
      <c r="AI74" s="119" t="s">
        <v>231</v>
      </c>
      <c r="AJ74" s="151" t="s">
        <v>45</v>
      </c>
      <c r="AK74" s="151">
        <v>1</v>
      </c>
      <c r="AL74" s="119" t="s">
        <v>45</v>
      </c>
      <c r="AM74" s="119" t="s">
        <v>231</v>
      </c>
      <c r="AN74" s="151" t="s">
        <v>45</v>
      </c>
      <c r="AO74" s="151">
        <v>1</v>
      </c>
      <c r="AP74" s="119" t="s">
        <v>45</v>
      </c>
      <c r="AQ74" s="93" t="s">
        <v>45</v>
      </c>
      <c r="AR74" s="93" t="s">
        <v>45</v>
      </c>
      <c r="AS74" s="93" t="s">
        <v>45</v>
      </c>
      <c r="AT74" s="93" t="s">
        <v>45</v>
      </c>
      <c r="AU74" s="93" t="s">
        <v>45</v>
      </c>
      <c r="AV74" s="93" t="s">
        <v>45</v>
      </c>
      <c r="AW74" s="93" t="s">
        <v>45</v>
      </c>
      <c r="AX74" s="93" t="s">
        <v>45</v>
      </c>
      <c r="AY74" s="223"/>
    </row>
    <row r="75" ht="19.5" spans="1:51">
      <c r="A75" s="89"/>
      <c r="B75" s="195"/>
      <c r="C75" s="89"/>
      <c r="D75" s="89"/>
      <c r="E75" s="27" t="s">
        <v>232</v>
      </c>
      <c r="F75" s="200" t="s">
        <v>186</v>
      </c>
      <c r="G75" s="136">
        <v>3001</v>
      </c>
      <c r="H75" s="119" t="s">
        <v>45</v>
      </c>
      <c r="I75" s="89"/>
      <c r="J75" s="89"/>
      <c r="K75" s="119" t="s">
        <v>45</v>
      </c>
      <c r="L75" s="119" t="s">
        <v>45</v>
      </c>
      <c r="M75" s="119" t="s">
        <v>45</v>
      </c>
      <c r="N75" s="119" t="s">
        <v>45</v>
      </c>
      <c r="O75" s="119" t="s">
        <v>45</v>
      </c>
      <c r="P75" s="136">
        <v>315</v>
      </c>
      <c r="Q75" s="136">
        <v>2042</v>
      </c>
      <c r="R75" s="119" t="s">
        <v>45</v>
      </c>
      <c r="S75" s="119" t="s">
        <v>45</v>
      </c>
      <c r="T75" s="136">
        <v>15</v>
      </c>
      <c r="U75" s="136">
        <v>84</v>
      </c>
      <c r="V75" s="119" t="s">
        <v>45</v>
      </c>
      <c r="W75" s="119" t="s">
        <v>45</v>
      </c>
      <c r="X75" s="136">
        <v>12</v>
      </c>
      <c r="Y75" s="136">
        <v>72</v>
      </c>
      <c r="Z75" s="119" t="s">
        <v>45</v>
      </c>
      <c r="AA75" s="119" t="s">
        <v>45</v>
      </c>
      <c r="AB75" s="136">
        <v>82</v>
      </c>
      <c r="AC75" s="136">
        <v>490</v>
      </c>
      <c r="AD75" s="119" t="s">
        <v>45</v>
      </c>
      <c r="AE75" s="119" t="s">
        <v>45</v>
      </c>
      <c r="AF75" s="136">
        <v>9</v>
      </c>
      <c r="AG75" s="136">
        <v>58</v>
      </c>
      <c r="AH75" s="119" t="s">
        <v>45</v>
      </c>
      <c r="AI75" s="119" t="s">
        <v>45</v>
      </c>
      <c r="AJ75" s="136">
        <v>1</v>
      </c>
      <c r="AK75" s="136">
        <v>13</v>
      </c>
      <c r="AL75" s="119" t="s">
        <v>45</v>
      </c>
      <c r="AM75" s="119" t="s">
        <v>45</v>
      </c>
      <c r="AN75" s="136">
        <v>37</v>
      </c>
      <c r="AO75" s="136">
        <v>242</v>
      </c>
      <c r="AP75" s="119" t="s">
        <v>45</v>
      </c>
      <c r="AQ75" s="93" t="s">
        <v>45</v>
      </c>
      <c r="AR75" s="93" t="s">
        <v>45</v>
      </c>
      <c r="AS75" s="93" t="s">
        <v>45</v>
      </c>
      <c r="AT75" s="93" t="s">
        <v>45</v>
      </c>
      <c r="AU75" s="93" t="s">
        <v>45</v>
      </c>
      <c r="AV75" s="93" t="s">
        <v>45</v>
      </c>
      <c r="AW75" s="93" t="s">
        <v>45</v>
      </c>
      <c r="AX75" s="93" t="s">
        <v>45</v>
      </c>
      <c r="AY75" s="223"/>
    </row>
    <row r="76" ht="19.5" spans="1:51">
      <c r="A76" s="89"/>
      <c r="B76" s="195"/>
      <c r="C76" s="89"/>
      <c r="D76" s="26" t="s">
        <v>233</v>
      </c>
      <c r="E76" s="27" t="s">
        <v>229</v>
      </c>
      <c r="F76" s="200" t="s">
        <v>186</v>
      </c>
      <c r="G76" s="137">
        <v>0.9977</v>
      </c>
      <c r="H76" s="119" t="s">
        <v>45</v>
      </c>
      <c r="I76" s="89"/>
      <c r="J76" s="89"/>
      <c r="K76" s="119" t="s">
        <v>45</v>
      </c>
      <c r="L76" s="119" t="s">
        <v>45</v>
      </c>
      <c r="M76" s="119" t="s">
        <v>45</v>
      </c>
      <c r="N76" s="119" t="s">
        <v>45</v>
      </c>
      <c r="O76" s="136" t="s">
        <v>234</v>
      </c>
      <c r="P76" s="137" t="s">
        <v>45</v>
      </c>
      <c r="Q76" s="137">
        <v>0.998</v>
      </c>
      <c r="R76" s="119" t="s">
        <v>45</v>
      </c>
      <c r="S76" s="136" t="s">
        <v>234</v>
      </c>
      <c r="T76" s="151" t="s">
        <v>45</v>
      </c>
      <c r="U76" s="151">
        <v>1</v>
      </c>
      <c r="V76" s="119" t="s">
        <v>45</v>
      </c>
      <c r="W76" s="136" t="s">
        <v>234</v>
      </c>
      <c r="X76" s="151" t="s">
        <v>45</v>
      </c>
      <c r="Y76" s="151">
        <v>1</v>
      </c>
      <c r="Z76" s="119" t="s">
        <v>45</v>
      </c>
      <c r="AA76" s="136" t="s">
        <v>234</v>
      </c>
      <c r="AB76" s="151" t="s">
        <v>45</v>
      </c>
      <c r="AC76" s="151">
        <v>1</v>
      </c>
      <c r="AD76" s="119" t="s">
        <v>45</v>
      </c>
      <c r="AE76" s="136" t="s">
        <v>234</v>
      </c>
      <c r="AF76" s="151" t="s">
        <v>45</v>
      </c>
      <c r="AG76" s="151">
        <v>1</v>
      </c>
      <c r="AH76" s="119" t="s">
        <v>45</v>
      </c>
      <c r="AI76" s="136" t="s">
        <v>234</v>
      </c>
      <c r="AJ76" s="151" t="s">
        <v>45</v>
      </c>
      <c r="AK76" s="151">
        <v>1</v>
      </c>
      <c r="AL76" s="119" t="s">
        <v>45</v>
      </c>
      <c r="AM76" s="136" t="s">
        <v>234</v>
      </c>
      <c r="AN76" s="151" t="s">
        <v>45</v>
      </c>
      <c r="AO76" s="137">
        <v>0.9917</v>
      </c>
      <c r="AP76" s="119" t="s">
        <v>45</v>
      </c>
      <c r="AQ76" s="93" t="s">
        <v>45</v>
      </c>
      <c r="AR76" s="93" t="s">
        <v>45</v>
      </c>
      <c r="AS76" s="93" t="s">
        <v>45</v>
      </c>
      <c r="AT76" s="93" t="s">
        <v>45</v>
      </c>
      <c r="AU76" s="93" t="s">
        <v>45</v>
      </c>
      <c r="AV76" s="93" t="s">
        <v>45</v>
      </c>
      <c r="AW76" s="93" t="s">
        <v>45</v>
      </c>
      <c r="AX76" s="93" t="s">
        <v>45</v>
      </c>
      <c r="AY76" s="223"/>
    </row>
    <row r="77" ht="19.5" spans="1:51">
      <c r="A77" s="89"/>
      <c r="B77" s="195"/>
      <c r="C77" s="89"/>
      <c r="D77" s="89"/>
      <c r="E77" s="27" t="s">
        <v>232</v>
      </c>
      <c r="F77" s="200" t="s">
        <v>186</v>
      </c>
      <c r="G77" s="136">
        <v>2999</v>
      </c>
      <c r="H77" s="119" t="s">
        <v>45</v>
      </c>
      <c r="I77" s="89"/>
      <c r="J77" s="89"/>
      <c r="K77" s="119" t="s">
        <v>45</v>
      </c>
      <c r="L77" s="119" t="s">
        <v>45</v>
      </c>
      <c r="M77" s="119" t="s">
        <v>45</v>
      </c>
      <c r="N77" s="119" t="s">
        <v>45</v>
      </c>
      <c r="O77" s="119" t="s">
        <v>45</v>
      </c>
      <c r="P77" s="136">
        <v>315</v>
      </c>
      <c r="Q77" s="136">
        <v>2042</v>
      </c>
      <c r="R77" s="119" t="s">
        <v>45</v>
      </c>
      <c r="S77" s="119" t="s">
        <v>45</v>
      </c>
      <c r="T77" s="136">
        <v>15</v>
      </c>
      <c r="U77" s="136">
        <v>84</v>
      </c>
      <c r="V77" s="119" t="s">
        <v>45</v>
      </c>
      <c r="W77" s="119" t="s">
        <v>45</v>
      </c>
      <c r="X77" s="136">
        <v>12</v>
      </c>
      <c r="Y77" s="136">
        <v>72</v>
      </c>
      <c r="Z77" s="119" t="s">
        <v>45</v>
      </c>
      <c r="AA77" s="119" t="s">
        <v>45</v>
      </c>
      <c r="AB77" s="136">
        <v>82</v>
      </c>
      <c r="AC77" s="136">
        <v>490</v>
      </c>
      <c r="AD77" s="119" t="s">
        <v>45</v>
      </c>
      <c r="AE77" s="119" t="s">
        <v>45</v>
      </c>
      <c r="AF77" s="136">
        <v>9</v>
      </c>
      <c r="AG77" s="136">
        <v>58</v>
      </c>
      <c r="AH77" s="119" t="s">
        <v>45</v>
      </c>
      <c r="AI77" s="119" t="s">
        <v>45</v>
      </c>
      <c r="AJ77" s="136">
        <v>1</v>
      </c>
      <c r="AK77" s="136">
        <v>13</v>
      </c>
      <c r="AL77" s="119" t="s">
        <v>45</v>
      </c>
      <c r="AM77" s="119" t="s">
        <v>45</v>
      </c>
      <c r="AN77" s="136">
        <v>39</v>
      </c>
      <c r="AO77" s="136">
        <v>240</v>
      </c>
      <c r="AP77" s="119" t="s">
        <v>45</v>
      </c>
      <c r="AQ77" s="93" t="s">
        <v>45</v>
      </c>
      <c r="AR77" s="93" t="s">
        <v>45</v>
      </c>
      <c r="AS77" s="93" t="s">
        <v>45</v>
      </c>
      <c r="AT77" s="93" t="s">
        <v>45</v>
      </c>
      <c r="AU77" s="93" t="s">
        <v>45</v>
      </c>
      <c r="AV77" s="93" t="s">
        <v>45</v>
      </c>
      <c r="AW77" s="93" t="s">
        <v>45</v>
      </c>
      <c r="AX77" s="93" t="s">
        <v>45</v>
      </c>
      <c r="AY77" s="202"/>
    </row>
    <row r="78" ht="19.5" spans="1:51">
      <c r="A78" s="89"/>
      <c r="B78" s="197">
        <v>28</v>
      </c>
      <c r="C78" s="27" t="s">
        <v>235</v>
      </c>
      <c r="D78" s="26" t="s">
        <v>236</v>
      </c>
      <c r="E78" s="27" t="s">
        <v>237</v>
      </c>
      <c r="F78" s="200" t="s">
        <v>186</v>
      </c>
      <c r="G78" s="136">
        <v>22083</v>
      </c>
      <c r="H78" s="138">
        <v>0.866</v>
      </c>
      <c r="I78" s="202" t="s">
        <v>26</v>
      </c>
      <c r="J78" s="223" t="s">
        <v>491</v>
      </c>
      <c r="K78" s="146" t="s">
        <v>45</v>
      </c>
      <c r="L78" s="119" t="s">
        <v>45</v>
      </c>
      <c r="M78" s="119" t="s">
        <v>45</v>
      </c>
      <c r="N78" s="119" t="s">
        <v>45</v>
      </c>
      <c r="O78" s="119">
        <v>3000</v>
      </c>
      <c r="P78" s="119">
        <v>0</v>
      </c>
      <c r="Q78" s="119">
        <v>3001</v>
      </c>
      <c r="R78" s="120">
        <v>1.0003</v>
      </c>
      <c r="S78" s="119">
        <v>3500</v>
      </c>
      <c r="T78" s="119">
        <v>1733</v>
      </c>
      <c r="U78" s="119">
        <v>2773</v>
      </c>
      <c r="V78" s="120">
        <v>0.7923</v>
      </c>
      <c r="W78" s="119">
        <v>3000</v>
      </c>
      <c r="X78" s="119">
        <v>305</v>
      </c>
      <c r="Y78" s="119">
        <v>2638</v>
      </c>
      <c r="Z78" s="120">
        <v>0.8793</v>
      </c>
      <c r="AA78" s="119">
        <v>5500</v>
      </c>
      <c r="AB78" s="119">
        <v>1078</v>
      </c>
      <c r="AC78" s="119">
        <v>4329</v>
      </c>
      <c r="AD78" s="120">
        <v>0.7871</v>
      </c>
      <c r="AE78" s="119">
        <v>4500</v>
      </c>
      <c r="AF78" s="119">
        <v>1096</v>
      </c>
      <c r="AG78" s="119">
        <v>4193</v>
      </c>
      <c r="AH78" s="120">
        <v>0.9318</v>
      </c>
      <c r="AI78" s="119">
        <v>2000</v>
      </c>
      <c r="AJ78" s="119">
        <v>804</v>
      </c>
      <c r="AK78" s="119">
        <v>1638</v>
      </c>
      <c r="AL78" s="120">
        <v>0.819</v>
      </c>
      <c r="AM78" s="119">
        <v>4000</v>
      </c>
      <c r="AN78" s="119">
        <v>2524</v>
      </c>
      <c r="AO78" s="119">
        <v>3511</v>
      </c>
      <c r="AP78" s="120">
        <v>0.8778</v>
      </c>
      <c r="AQ78" s="93" t="s">
        <v>45</v>
      </c>
      <c r="AR78" s="93" t="s">
        <v>45</v>
      </c>
      <c r="AS78" s="93" t="s">
        <v>45</v>
      </c>
      <c r="AT78" s="93" t="s">
        <v>45</v>
      </c>
      <c r="AU78" s="93" t="s">
        <v>45</v>
      </c>
      <c r="AV78" s="93" t="s">
        <v>45</v>
      </c>
      <c r="AW78" s="93" t="s">
        <v>45</v>
      </c>
      <c r="AX78" s="93" t="s">
        <v>45</v>
      </c>
      <c r="AY78" s="223"/>
    </row>
    <row r="79" ht="19.5" spans="1:51">
      <c r="A79" s="89"/>
      <c r="B79" s="195"/>
      <c r="C79" s="89"/>
      <c r="D79" s="89"/>
      <c r="E79" s="27" t="s">
        <v>238</v>
      </c>
      <c r="F79" s="200" t="s">
        <v>186</v>
      </c>
      <c r="G79" s="136">
        <v>11261</v>
      </c>
      <c r="H79" s="138">
        <v>0.6324</v>
      </c>
      <c r="I79" s="89"/>
      <c r="J79" s="89"/>
      <c r="K79" s="146" t="s">
        <v>45</v>
      </c>
      <c r="L79" s="119" t="s">
        <v>45</v>
      </c>
      <c r="M79" s="119" t="s">
        <v>45</v>
      </c>
      <c r="N79" s="119" t="s">
        <v>45</v>
      </c>
      <c r="O79" s="119">
        <v>3000</v>
      </c>
      <c r="P79" s="119">
        <v>0</v>
      </c>
      <c r="Q79" s="119">
        <v>3009</v>
      </c>
      <c r="R79" s="120">
        <v>1.0003</v>
      </c>
      <c r="S79" s="119">
        <v>1800</v>
      </c>
      <c r="T79" s="119">
        <v>766</v>
      </c>
      <c r="U79" s="119">
        <v>1138</v>
      </c>
      <c r="V79" s="120">
        <v>0.6322</v>
      </c>
      <c r="W79" s="119">
        <v>1500</v>
      </c>
      <c r="X79" s="119">
        <v>157</v>
      </c>
      <c r="Y79" s="119">
        <v>1361</v>
      </c>
      <c r="Z79" s="120">
        <v>0.9073</v>
      </c>
      <c r="AA79" s="119">
        <v>4000</v>
      </c>
      <c r="AB79" s="119">
        <v>535</v>
      </c>
      <c r="AC79" s="119">
        <v>2581</v>
      </c>
      <c r="AD79" s="120">
        <v>0.5115</v>
      </c>
      <c r="AE79" s="119">
        <v>3000</v>
      </c>
      <c r="AF79" s="119">
        <v>338</v>
      </c>
      <c r="AG79" s="119">
        <v>1615</v>
      </c>
      <c r="AH79" s="120">
        <v>0.5383</v>
      </c>
      <c r="AI79" s="119">
        <v>1200</v>
      </c>
      <c r="AJ79" s="119">
        <v>235</v>
      </c>
      <c r="AK79" s="119">
        <v>539</v>
      </c>
      <c r="AL79" s="120">
        <v>0.4492</v>
      </c>
      <c r="AM79" s="119">
        <v>2500</v>
      </c>
      <c r="AN79" s="119">
        <v>884</v>
      </c>
      <c r="AO79" s="119">
        <v>1018</v>
      </c>
      <c r="AP79" s="120">
        <v>0.4072</v>
      </c>
      <c r="AQ79" s="93" t="s">
        <v>45</v>
      </c>
      <c r="AR79" s="93" t="s">
        <v>45</v>
      </c>
      <c r="AS79" s="93" t="s">
        <v>45</v>
      </c>
      <c r="AT79" s="93" t="s">
        <v>45</v>
      </c>
      <c r="AU79" s="93" t="s">
        <v>45</v>
      </c>
      <c r="AV79" s="93" t="s">
        <v>45</v>
      </c>
      <c r="AW79" s="93" t="s">
        <v>45</v>
      </c>
      <c r="AX79" s="93" t="s">
        <v>45</v>
      </c>
      <c r="AY79" s="223"/>
    </row>
    <row r="80" ht="19.5" spans="1:51">
      <c r="A80" s="89"/>
      <c r="B80" s="195"/>
      <c r="C80" s="89"/>
      <c r="D80" s="26" t="s">
        <v>239</v>
      </c>
      <c r="E80" s="89"/>
      <c r="F80" s="200" t="s">
        <v>186</v>
      </c>
      <c r="G80" s="136">
        <v>22892</v>
      </c>
      <c r="H80" s="138">
        <v>1.2048</v>
      </c>
      <c r="I80" s="89"/>
      <c r="J80" s="89"/>
      <c r="K80" s="146" t="s">
        <v>45</v>
      </c>
      <c r="L80" s="119" t="s">
        <v>45</v>
      </c>
      <c r="M80" s="119" t="s">
        <v>45</v>
      </c>
      <c r="N80" s="119" t="s">
        <v>45</v>
      </c>
      <c r="O80" s="119">
        <v>2500</v>
      </c>
      <c r="P80" s="119">
        <v>0</v>
      </c>
      <c r="Q80" s="119">
        <v>2545</v>
      </c>
      <c r="R80" s="120">
        <v>1.018</v>
      </c>
      <c r="S80" s="119">
        <v>2500</v>
      </c>
      <c r="T80" s="119">
        <v>1540</v>
      </c>
      <c r="U80" s="119">
        <v>2897</v>
      </c>
      <c r="V80" s="120">
        <v>1.1588</v>
      </c>
      <c r="W80" s="119">
        <v>2500</v>
      </c>
      <c r="X80" s="119">
        <v>193</v>
      </c>
      <c r="Y80" s="119">
        <v>2306</v>
      </c>
      <c r="Z80" s="120">
        <v>0.9224</v>
      </c>
      <c r="AA80" s="119">
        <v>3500</v>
      </c>
      <c r="AB80" s="119">
        <v>457</v>
      </c>
      <c r="AC80" s="119">
        <v>3761</v>
      </c>
      <c r="AD80" s="120">
        <v>1.0746</v>
      </c>
      <c r="AE80" s="119">
        <v>2500</v>
      </c>
      <c r="AF80" s="119">
        <v>1495</v>
      </c>
      <c r="AG80" s="119">
        <v>5974</v>
      </c>
      <c r="AH80" s="120">
        <v>2.3896</v>
      </c>
      <c r="AI80" s="119">
        <v>2000</v>
      </c>
      <c r="AJ80" s="119">
        <v>1087</v>
      </c>
      <c r="AK80" s="119">
        <v>2086</v>
      </c>
      <c r="AL80" s="120">
        <v>1.043</v>
      </c>
      <c r="AM80" s="119">
        <v>3500</v>
      </c>
      <c r="AN80" s="119">
        <v>2744</v>
      </c>
      <c r="AO80" s="119">
        <v>3323</v>
      </c>
      <c r="AP80" s="120">
        <v>0.9494</v>
      </c>
      <c r="AQ80" s="93" t="s">
        <v>45</v>
      </c>
      <c r="AR80" s="93" t="s">
        <v>45</v>
      </c>
      <c r="AS80" s="93" t="s">
        <v>45</v>
      </c>
      <c r="AT80" s="93" t="s">
        <v>45</v>
      </c>
      <c r="AU80" s="93" t="s">
        <v>45</v>
      </c>
      <c r="AV80" s="93" t="s">
        <v>45</v>
      </c>
      <c r="AW80" s="93" t="s">
        <v>45</v>
      </c>
      <c r="AX80" s="93" t="s">
        <v>45</v>
      </c>
      <c r="AY80" s="223"/>
    </row>
    <row r="81" ht="28.5" spans="1:51">
      <c r="A81" s="60" t="s">
        <v>240</v>
      </c>
      <c r="B81" s="242">
        <v>29</v>
      </c>
      <c r="C81" s="27" t="s">
        <v>241</v>
      </c>
      <c r="D81" s="27" t="s">
        <v>242</v>
      </c>
      <c r="E81" s="89"/>
      <c r="F81" s="26" t="s">
        <v>243</v>
      </c>
      <c r="G81" s="59">
        <v>1</v>
      </c>
      <c r="H81" s="69">
        <v>1</v>
      </c>
      <c r="I81" s="79" t="s">
        <v>26</v>
      </c>
      <c r="J81" s="79" t="s">
        <v>26</v>
      </c>
      <c r="K81" s="96" t="s">
        <v>45</v>
      </c>
      <c r="L81" s="93" t="s">
        <v>45</v>
      </c>
      <c r="M81" s="93" t="s">
        <v>45</v>
      </c>
      <c r="N81" s="93" t="s">
        <v>45</v>
      </c>
      <c r="O81" s="93" t="s">
        <v>45</v>
      </c>
      <c r="P81" s="93" t="s">
        <v>45</v>
      </c>
      <c r="Q81" s="93" t="s">
        <v>45</v>
      </c>
      <c r="R81" s="93" t="s">
        <v>45</v>
      </c>
      <c r="S81" s="93" t="s">
        <v>45</v>
      </c>
      <c r="T81" s="93" t="s">
        <v>45</v>
      </c>
      <c r="U81" s="93" t="s">
        <v>45</v>
      </c>
      <c r="V81" s="93" t="s">
        <v>45</v>
      </c>
      <c r="W81" s="93" t="s">
        <v>45</v>
      </c>
      <c r="X81" s="93" t="s">
        <v>45</v>
      </c>
      <c r="Y81" s="93" t="s">
        <v>45</v>
      </c>
      <c r="Z81" s="93" t="s">
        <v>45</v>
      </c>
      <c r="AA81" s="93" t="s">
        <v>45</v>
      </c>
      <c r="AB81" s="93" t="s">
        <v>45</v>
      </c>
      <c r="AC81" s="93" t="s">
        <v>45</v>
      </c>
      <c r="AD81" s="93" t="s">
        <v>45</v>
      </c>
      <c r="AE81" s="93" t="s">
        <v>45</v>
      </c>
      <c r="AF81" s="93" t="s">
        <v>45</v>
      </c>
      <c r="AG81" s="93" t="s">
        <v>45</v>
      </c>
      <c r="AH81" s="93" t="s">
        <v>45</v>
      </c>
      <c r="AI81" s="93" t="s">
        <v>45</v>
      </c>
      <c r="AJ81" s="93" t="s">
        <v>45</v>
      </c>
      <c r="AK81" s="93" t="s">
        <v>45</v>
      </c>
      <c r="AL81" s="93" t="s">
        <v>45</v>
      </c>
      <c r="AM81" s="93" t="s">
        <v>45</v>
      </c>
      <c r="AN81" s="93" t="s">
        <v>45</v>
      </c>
      <c r="AO81" s="93" t="s">
        <v>45</v>
      </c>
      <c r="AP81" s="93" t="s">
        <v>45</v>
      </c>
      <c r="AQ81" s="93" t="s">
        <v>45</v>
      </c>
      <c r="AR81" s="93" t="s">
        <v>45</v>
      </c>
      <c r="AS81" s="93" t="s">
        <v>45</v>
      </c>
      <c r="AT81" s="93" t="s">
        <v>45</v>
      </c>
      <c r="AU81" s="93">
        <v>1</v>
      </c>
      <c r="AV81" s="93">
        <v>1</v>
      </c>
      <c r="AW81" s="93">
        <v>1</v>
      </c>
      <c r="AX81" s="117">
        <v>1</v>
      </c>
      <c r="AY81" s="223"/>
    </row>
    <row r="82" ht="42.75" spans="1:51">
      <c r="A82" s="89"/>
      <c r="B82" s="242">
        <v>30</v>
      </c>
      <c r="C82" s="27" t="s">
        <v>244</v>
      </c>
      <c r="D82" s="27" t="s">
        <v>245</v>
      </c>
      <c r="E82" s="89"/>
      <c r="F82" s="26" t="s">
        <v>243</v>
      </c>
      <c r="G82" s="59">
        <v>547</v>
      </c>
      <c r="H82" s="57" t="s">
        <v>60</v>
      </c>
      <c r="I82" s="79" t="s">
        <v>26</v>
      </c>
      <c r="J82" s="79" t="s">
        <v>26</v>
      </c>
      <c r="K82" s="175" t="s">
        <v>492</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248</v>
      </c>
    </row>
    <row r="83" ht="87.75" customHeight="true" spans="1:51">
      <c r="A83" s="60" t="s">
        <v>249</v>
      </c>
      <c r="B83" s="242">
        <v>31</v>
      </c>
      <c r="C83" s="27" t="s">
        <v>250</v>
      </c>
      <c r="D83" s="27" t="s">
        <v>251</v>
      </c>
      <c r="E83" s="89"/>
      <c r="F83" s="26" t="s">
        <v>252</v>
      </c>
      <c r="G83" s="26">
        <v>20.624</v>
      </c>
      <c r="H83" s="53">
        <v>0.2515</v>
      </c>
      <c r="I83" s="93"/>
      <c r="J83" s="93"/>
      <c r="K83" s="96" t="s">
        <v>45</v>
      </c>
      <c r="L83" s="93" t="s">
        <v>45</v>
      </c>
      <c r="M83" s="93" t="s">
        <v>45</v>
      </c>
      <c r="N83" s="93" t="s">
        <v>45</v>
      </c>
      <c r="O83" s="119">
        <v>3.785</v>
      </c>
      <c r="P83" s="119">
        <v>1.595</v>
      </c>
      <c r="Q83" s="119">
        <v>1.595</v>
      </c>
      <c r="R83" s="188">
        <v>0.421</v>
      </c>
      <c r="S83" s="119">
        <v>14.395</v>
      </c>
      <c r="T83" s="119"/>
      <c r="U83" s="119"/>
      <c r="V83" s="119"/>
      <c r="W83" s="119">
        <v>2.85</v>
      </c>
      <c r="X83" s="119">
        <v>1</v>
      </c>
      <c r="Y83" s="119">
        <v>1</v>
      </c>
      <c r="Z83" s="188">
        <v>0.351</v>
      </c>
      <c r="AA83" s="119">
        <v>35.858</v>
      </c>
      <c r="AB83" s="119">
        <v>0.3</v>
      </c>
      <c r="AC83" s="119">
        <v>9.86</v>
      </c>
      <c r="AD83" s="120">
        <v>0.275</v>
      </c>
      <c r="AE83" s="119">
        <v>20.311</v>
      </c>
      <c r="AF83" s="119">
        <v>2.095</v>
      </c>
      <c r="AG83" s="119">
        <v>7.669</v>
      </c>
      <c r="AH83" s="120">
        <v>0.3776</v>
      </c>
      <c r="AI83" s="119">
        <v>2.34</v>
      </c>
      <c r="AJ83" s="119"/>
      <c r="AK83" s="119"/>
      <c r="AL83" s="119"/>
      <c r="AM83" s="119">
        <v>3.017</v>
      </c>
      <c r="AN83" s="119">
        <v>0.4</v>
      </c>
      <c r="AO83" s="119">
        <v>0.5</v>
      </c>
      <c r="AP83" s="120">
        <v>0.1657</v>
      </c>
      <c r="AQ83" s="93" t="s">
        <v>45</v>
      </c>
      <c r="AR83" s="93" t="s">
        <v>45</v>
      </c>
      <c r="AS83" s="93" t="s">
        <v>45</v>
      </c>
      <c r="AT83" s="93" t="s">
        <v>45</v>
      </c>
      <c r="AU83" s="93" t="s">
        <v>45</v>
      </c>
      <c r="AV83" s="93" t="s">
        <v>45</v>
      </c>
      <c r="AW83" s="93" t="s">
        <v>45</v>
      </c>
      <c r="AX83" s="93" t="s">
        <v>45</v>
      </c>
      <c r="AY83" s="27" t="s">
        <v>493</v>
      </c>
    </row>
    <row r="84" ht="69.75" customHeight="true" spans="1:51">
      <c r="A84" s="89"/>
      <c r="B84" s="195"/>
      <c r="C84" s="89"/>
      <c r="D84" s="27" t="s">
        <v>253</v>
      </c>
      <c r="E84" s="89"/>
      <c r="F84" s="26" t="s">
        <v>252</v>
      </c>
      <c r="G84" s="26">
        <v>242.864</v>
      </c>
      <c r="H84" s="53">
        <v>0.6841</v>
      </c>
      <c r="I84" s="89"/>
      <c r="J84" s="89"/>
      <c r="K84" s="96" t="s">
        <v>45</v>
      </c>
      <c r="L84" s="93" t="s">
        <v>45</v>
      </c>
      <c r="M84" s="93" t="s">
        <v>45</v>
      </c>
      <c r="N84" s="93" t="s">
        <v>45</v>
      </c>
      <c r="O84" s="119" t="s">
        <v>45</v>
      </c>
      <c r="P84" s="119"/>
      <c r="Q84" s="119"/>
      <c r="R84" s="119"/>
      <c r="S84" s="119">
        <v>110.504</v>
      </c>
      <c r="T84" s="119">
        <v>27.02</v>
      </c>
      <c r="U84" s="82">
        <v>52.81</v>
      </c>
      <c r="V84" s="275">
        <v>0.478</v>
      </c>
      <c r="W84" s="119" t="s">
        <v>45</v>
      </c>
      <c r="X84" s="119"/>
      <c r="Y84" s="119"/>
      <c r="Z84" s="119"/>
      <c r="AA84" s="119">
        <v>121.186</v>
      </c>
      <c r="AB84" s="119">
        <v>52.116</v>
      </c>
      <c r="AC84" s="119">
        <v>71.726</v>
      </c>
      <c r="AD84" s="120">
        <v>0.5919</v>
      </c>
      <c r="AE84" s="119">
        <v>29.843</v>
      </c>
      <c r="AF84" s="119">
        <v>20.992</v>
      </c>
      <c r="AG84" s="119">
        <v>39.152</v>
      </c>
      <c r="AH84" s="120">
        <v>1.3119</v>
      </c>
      <c r="AI84" s="119">
        <v>59.76</v>
      </c>
      <c r="AJ84" s="119">
        <v>35.292</v>
      </c>
      <c r="AK84" s="119">
        <v>56.833</v>
      </c>
      <c r="AL84" s="188">
        <v>0.951</v>
      </c>
      <c r="AM84" s="119">
        <v>34.467</v>
      </c>
      <c r="AN84" s="119">
        <v>12.105</v>
      </c>
      <c r="AO84" s="119">
        <v>22.343</v>
      </c>
      <c r="AP84" s="188">
        <v>0.648</v>
      </c>
      <c r="AQ84" s="93" t="s">
        <v>45</v>
      </c>
      <c r="AR84" s="93" t="s">
        <v>45</v>
      </c>
      <c r="AS84" s="93" t="s">
        <v>45</v>
      </c>
      <c r="AT84" s="93" t="s">
        <v>45</v>
      </c>
      <c r="AU84" s="93" t="s">
        <v>45</v>
      </c>
      <c r="AV84" s="93" t="s">
        <v>45</v>
      </c>
      <c r="AW84" s="93" t="s">
        <v>45</v>
      </c>
      <c r="AX84" s="93" t="s">
        <v>45</v>
      </c>
      <c r="AY84" s="27" t="s">
        <v>494</v>
      </c>
    </row>
    <row r="85" ht="54.75" customHeight="true" spans="1:51">
      <c r="A85" s="89"/>
      <c r="B85" s="195"/>
      <c r="C85" s="89"/>
      <c r="D85" s="27" t="s">
        <v>254</v>
      </c>
      <c r="E85" s="89"/>
      <c r="F85" s="26" t="s">
        <v>252</v>
      </c>
      <c r="G85" s="26">
        <v>95.738</v>
      </c>
      <c r="H85" s="183">
        <v>0.328</v>
      </c>
      <c r="I85" s="89"/>
      <c r="J85" s="89"/>
      <c r="K85" s="96" t="s">
        <v>45</v>
      </c>
      <c r="L85" s="93" t="s">
        <v>45</v>
      </c>
      <c r="M85" s="93" t="s">
        <v>45</v>
      </c>
      <c r="N85" s="93" t="s">
        <v>45</v>
      </c>
      <c r="O85" s="119">
        <v>9.158</v>
      </c>
      <c r="P85" s="119">
        <v>2.7</v>
      </c>
      <c r="Q85" s="119">
        <v>4.6</v>
      </c>
      <c r="R85" s="188">
        <v>0.502</v>
      </c>
      <c r="S85" s="119">
        <v>53.823</v>
      </c>
      <c r="T85" s="119">
        <v>22.34</v>
      </c>
      <c r="U85" s="119">
        <v>31.493</v>
      </c>
      <c r="V85" s="188">
        <v>0.585</v>
      </c>
      <c r="W85" s="119">
        <v>18.145</v>
      </c>
      <c r="X85" s="119">
        <v>5.258</v>
      </c>
      <c r="Y85" s="119">
        <v>9.145</v>
      </c>
      <c r="Z85" s="188">
        <v>0.504</v>
      </c>
      <c r="AA85" s="119">
        <v>82.19</v>
      </c>
      <c r="AB85" s="119"/>
      <c r="AC85" s="119"/>
      <c r="AD85" s="119"/>
      <c r="AE85" s="119">
        <v>57.371</v>
      </c>
      <c r="AF85" s="119">
        <v>13.3</v>
      </c>
      <c r="AG85" s="119">
        <v>17.6</v>
      </c>
      <c r="AH85" s="188">
        <v>0.307</v>
      </c>
      <c r="AI85" s="119">
        <v>23.811</v>
      </c>
      <c r="AJ85" s="119">
        <v>6.9</v>
      </c>
      <c r="AK85" s="119">
        <v>6.9</v>
      </c>
      <c r="AL85" s="188">
        <v>0.29</v>
      </c>
      <c r="AM85" s="119">
        <v>47.636</v>
      </c>
      <c r="AN85" s="119">
        <v>23.4</v>
      </c>
      <c r="AO85" s="119">
        <v>26</v>
      </c>
      <c r="AP85" s="188">
        <v>0.546</v>
      </c>
      <c r="AQ85" s="93" t="s">
        <v>45</v>
      </c>
      <c r="AR85" s="93" t="s">
        <v>45</v>
      </c>
      <c r="AS85" s="93" t="s">
        <v>45</v>
      </c>
      <c r="AT85" s="93" t="s">
        <v>45</v>
      </c>
      <c r="AU85" s="93" t="s">
        <v>45</v>
      </c>
      <c r="AV85" s="93" t="s">
        <v>45</v>
      </c>
      <c r="AW85" s="93" t="s">
        <v>45</v>
      </c>
      <c r="AX85" s="93" t="s">
        <v>45</v>
      </c>
      <c r="AY85" s="27" t="s">
        <v>495</v>
      </c>
    </row>
    <row r="86" ht="42.75" spans="1:51">
      <c r="A86" s="89"/>
      <c r="B86" s="195"/>
      <c r="C86" s="89"/>
      <c r="D86" s="27" t="s">
        <v>255</v>
      </c>
      <c r="E86" s="89"/>
      <c r="F86" s="26" t="s">
        <v>252</v>
      </c>
      <c r="G86" s="26" t="s">
        <v>399</v>
      </c>
      <c r="H86" s="26" t="s">
        <v>496</v>
      </c>
      <c r="I86" s="89"/>
      <c r="J86" s="89"/>
      <c r="K86" s="96" t="s">
        <v>45</v>
      </c>
      <c r="L86" s="93" t="s">
        <v>45</v>
      </c>
      <c r="M86" s="93" t="s">
        <v>45</v>
      </c>
      <c r="N86" s="93" t="s">
        <v>45</v>
      </c>
      <c r="O86" s="119" t="s">
        <v>45</v>
      </c>
      <c r="P86" s="119"/>
      <c r="Q86" s="119"/>
      <c r="R86" s="119"/>
      <c r="S86" s="119" t="s">
        <v>45</v>
      </c>
      <c r="T86" s="119"/>
      <c r="U86" s="119"/>
      <c r="V86" s="119"/>
      <c r="W86" s="119" t="s">
        <v>45</v>
      </c>
      <c r="X86" s="119"/>
      <c r="Y86" s="119"/>
      <c r="Z86" s="119"/>
      <c r="AA86" s="119" t="s">
        <v>45</v>
      </c>
      <c r="AB86" s="119"/>
      <c r="AC86" s="119"/>
      <c r="AD86" s="119"/>
      <c r="AE86" s="119" t="s">
        <v>45</v>
      </c>
      <c r="AF86" s="119"/>
      <c r="AG86" s="119"/>
      <c r="AH86" s="119"/>
      <c r="AI86" s="119">
        <v>1</v>
      </c>
      <c r="AJ86" s="119">
        <v>0</v>
      </c>
      <c r="AK86" s="119">
        <v>1</v>
      </c>
      <c r="AL86" s="120">
        <v>1</v>
      </c>
      <c r="AM86" s="119">
        <v>1</v>
      </c>
      <c r="AN86" s="119">
        <v>0</v>
      </c>
      <c r="AO86" s="119">
        <v>0.95</v>
      </c>
      <c r="AP86" s="120">
        <v>0.95</v>
      </c>
      <c r="AQ86" s="93" t="s">
        <v>45</v>
      </c>
      <c r="AR86" s="93" t="s">
        <v>45</v>
      </c>
      <c r="AS86" s="93" t="s">
        <v>45</v>
      </c>
      <c r="AT86" s="93" t="s">
        <v>45</v>
      </c>
      <c r="AU86" s="93" t="s">
        <v>45</v>
      </c>
      <c r="AV86" s="93" t="s">
        <v>45</v>
      </c>
      <c r="AW86" s="93" t="s">
        <v>45</v>
      </c>
      <c r="AX86" s="93" t="s">
        <v>45</v>
      </c>
      <c r="AY86" s="150"/>
    </row>
    <row r="87" ht="28.5" spans="1:51">
      <c r="A87" s="89"/>
      <c r="B87" s="197">
        <v>32</v>
      </c>
      <c r="C87" s="27" t="s">
        <v>257</v>
      </c>
      <c r="D87" s="27" t="s">
        <v>258</v>
      </c>
      <c r="E87" s="89"/>
      <c r="F87" s="26" t="s">
        <v>259</v>
      </c>
      <c r="G87" s="26">
        <v>18867</v>
      </c>
      <c r="H87" s="265">
        <v>0.7701</v>
      </c>
      <c r="I87" s="211"/>
      <c r="J87" s="268" t="s">
        <v>497</v>
      </c>
      <c r="K87" s="107">
        <v>5000</v>
      </c>
      <c r="L87" s="107">
        <v>708</v>
      </c>
      <c r="M87" s="107">
        <v>3766</v>
      </c>
      <c r="N87" s="114">
        <v>0.7532</v>
      </c>
      <c r="O87" s="26">
        <v>4500</v>
      </c>
      <c r="P87" s="26">
        <v>196</v>
      </c>
      <c r="Q87" s="26">
        <v>2747</v>
      </c>
      <c r="R87" s="53">
        <v>0.6104</v>
      </c>
      <c r="S87" s="26">
        <v>3500</v>
      </c>
      <c r="T87" s="26">
        <v>314</v>
      </c>
      <c r="U87" s="26">
        <v>2511</v>
      </c>
      <c r="V87" s="53">
        <v>0.7174</v>
      </c>
      <c r="W87" s="26">
        <v>3000</v>
      </c>
      <c r="X87" s="26">
        <v>224</v>
      </c>
      <c r="Y87" s="26">
        <v>2207</v>
      </c>
      <c r="Z87" s="53">
        <v>0.7357</v>
      </c>
      <c r="AA87" s="26">
        <v>2600</v>
      </c>
      <c r="AB87" s="26">
        <v>66</v>
      </c>
      <c r="AC87" s="26">
        <v>2018</v>
      </c>
      <c r="AD87" s="53">
        <v>0.7762</v>
      </c>
      <c r="AE87" s="26">
        <v>1600</v>
      </c>
      <c r="AF87" s="26">
        <v>1123</v>
      </c>
      <c r="AG87" s="26">
        <v>1983</v>
      </c>
      <c r="AH87" s="53">
        <v>1.2394</v>
      </c>
      <c r="AI87" s="26">
        <v>700</v>
      </c>
      <c r="AJ87" s="26">
        <v>130</v>
      </c>
      <c r="AK87" s="26">
        <v>630</v>
      </c>
      <c r="AL87" s="53">
        <v>0.9</v>
      </c>
      <c r="AM87" s="26">
        <v>1600</v>
      </c>
      <c r="AN87" s="26">
        <v>484</v>
      </c>
      <c r="AO87" s="26">
        <v>1199</v>
      </c>
      <c r="AP87" s="53">
        <v>0.7494</v>
      </c>
      <c r="AQ87" s="107" t="s">
        <v>45</v>
      </c>
      <c r="AR87" s="107" t="s">
        <v>45</v>
      </c>
      <c r="AS87" s="107" t="s">
        <v>45</v>
      </c>
      <c r="AT87" s="107" t="s">
        <v>45</v>
      </c>
      <c r="AU87" s="107">
        <v>2000</v>
      </c>
      <c r="AV87" s="107">
        <v>94</v>
      </c>
      <c r="AW87" s="107">
        <v>1806</v>
      </c>
      <c r="AX87" s="114">
        <v>0.903</v>
      </c>
      <c r="AY87" s="114"/>
    </row>
    <row r="88" ht="28.5" spans="1:51">
      <c r="A88" s="89"/>
      <c r="B88" s="195"/>
      <c r="C88" s="89"/>
      <c r="D88" s="27" t="s">
        <v>260</v>
      </c>
      <c r="E88" s="89"/>
      <c r="F88" s="26" t="s">
        <v>259</v>
      </c>
      <c r="G88" s="26">
        <v>3725</v>
      </c>
      <c r="H88" s="265">
        <v>1.2417</v>
      </c>
      <c r="I88" s="6"/>
      <c r="J88" s="269"/>
      <c r="K88" s="107">
        <v>500</v>
      </c>
      <c r="L88" s="107">
        <v>109</v>
      </c>
      <c r="M88" s="107">
        <v>406</v>
      </c>
      <c r="N88" s="114">
        <v>0.812</v>
      </c>
      <c r="O88" s="26">
        <v>200</v>
      </c>
      <c r="P88" s="26">
        <v>0</v>
      </c>
      <c r="Q88" s="26">
        <v>353</v>
      </c>
      <c r="R88" s="53">
        <v>1.765</v>
      </c>
      <c r="S88" s="26">
        <v>300</v>
      </c>
      <c r="T88" s="26">
        <v>0</v>
      </c>
      <c r="U88" s="26">
        <v>307</v>
      </c>
      <c r="V88" s="53">
        <v>1.0233</v>
      </c>
      <c r="W88" s="26">
        <v>900</v>
      </c>
      <c r="X88" s="26">
        <v>7</v>
      </c>
      <c r="Y88" s="26">
        <v>805</v>
      </c>
      <c r="Z88" s="53">
        <v>0.8944</v>
      </c>
      <c r="AA88" s="26">
        <v>300</v>
      </c>
      <c r="AB88" s="26">
        <v>0</v>
      </c>
      <c r="AC88" s="26">
        <v>218</v>
      </c>
      <c r="AD88" s="53">
        <v>0.7267</v>
      </c>
      <c r="AE88" s="26">
        <v>200</v>
      </c>
      <c r="AF88" s="26">
        <v>0</v>
      </c>
      <c r="AG88" s="26">
        <v>238</v>
      </c>
      <c r="AH88" s="53">
        <v>1.19</v>
      </c>
      <c r="AI88" s="26">
        <v>200</v>
      </c>
      <c r="AJ88" s="26">
        <v>0</v>
      </c>
      <c r="AK88" s="26">
        <v>308</v>
      </c>
      <c r="AL88" s="53">
        <v>1.54</v>
      </c>
      <c r="AM88" s="26">
        <v>200</v>
      </c>
      <c r="AN88" s="26">
        <v>0</v>
      </c>
      <c r="AO88" s="26">
        <v>550</v>
      </c>
      <c r="AP88" s="53">
        <v>2.75</v>
      </c>
      <c r="AQ88" s="107" t="s">
        <v>45</v>
      </c>
      <c r="AR88" s="107" t="s">
        <v>45</v>
      </c>
      <c r="AS88" s="107" t="s">
        <v>45</v>
      </c>
      <c r="AT88" s="107" t="s">
        <v>45</v>
      </c>
      <c r="AU88" s="107">
        <v>200</v>
      </c>
      <c r="AV88" s="107">
        <v>94</v>
      </c>
      <c r="AW88" s="107">
        <v>540</v>
      </c>
      <c r="AX88" s="114">
        <v>2.7</v>
      </c>
      <c r="AY88" s="114"/>
    </row>
    <row r="89" ht="54" spans="1:51">
      <c r="A89" s="60" t="s">
        <v>261</v>
      </c>
      <c r="B89" s="197">
        <v>33</v>
      </c>
      <c r="C89" s="27" t="s">
        <v>262</v>
      </c>
      <c r="D89" s="27" t="s">
        <v>263</v>
      </c>
      <c r="E89" s="89"/>
      <c r="F89" s="26" t="s">
        <v>264</v>
      </c>
      <c r="G89" s="224" t="s">
        <v>401</v>
      </c>
      <c r="H89" s="26" t="s">
        <v>60</v>
      </c>
      <c r="I89" s="150"/>
      <c r="J89" s="150"/>
      <c r="K89" s="175" t="s">
        <v>498</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267</v>
      </c>
    </row>
    <row r="90" ht="54.75" customHeight="true" spans="1:51">
      <c r="A90" s="89"/>
      <c r="B90" s="242">
        <v>34</v>
      </c>
      <c r="C90" s="27" t="s">
        <v>268</v>
      </c>
      <c r="D90" s="27" t="s">
        <v>269</v>
      </c>
      <c r="E90" s="89"/>
      <c r="F90" s="26" t="s">
        <v>264</v>
      </c>
      <c r="G90" s="150" t="s">
        <v>499</v>
      </c>
      <c r="H90" s="59" t="s">
        <v>60</v>
      </c>
      <c r="I90" s="150"/>
      <c r="J90" s="150"/>
      <c r="K90" s="59">
        <v>4</v>
      </c>
      <c r="L90" s="93" t="s">
        <v>45</v>
      </c>
      <c r="M90" s="93" t="s">
        <v>45</v>
      </c>
      <c r="N90" s="93" t="s">
        <v>45</v>
      </c>
      <c r="O90" s="59">
        <v>3</v>
      </c>
      <c r="P90" s="93" t="s">
        <v>45</v>
      </c>
      <c r="Q90" s="93" t="s">
        <v>45</v>
      </c>
      <c r="R90" s="93" t="s">
        <v>45</v>
      </c>
      <c r="S90" s="59">
        <v>3</v>
      </c>
      <c r="T90" s="93" t="s">
        <v>45</v>
      </c>
      <c r="U90" s="93" t="s">
        <v>45</v>
      </c>
      <c r="V90" s="93" t="s">
        <v>45</v>
      </c>
      <c r="W90" s="59">
        <v>2</v>
      </c>
      <c r="X90" s="93" t="s">
        <v>45</v>
      </c>
      <c r="Y90" s="93" t="s">
        <v>45</v>
      </c>
      <c r="Z90" s="93" t="s">
        <v>45</v>
      </c>
      <c r="AA90" s="59">
        <v>3</v>
      </c>
      <c r="AB90" s="93" t="s">
        <v>45</v>
      </c>
      <c r="AC90" s="93" t="s">
        <v>45</v>
      </c>
      <c r="AD90" s="93" t="s">
        <v>45</v>
      </c>
      <c r="AE90" s="59">
        <v>3</v>
      </c>
      <c r="AF90" s="93" t="s">
        <v>45</v>
      </c>
      <c r="AG90" s="93" t="s">
        <v>45</v>
      </c>
      <c r="AH90" s="93" t="s">
        <v>45</v>
      </c>
      <c r="AI90" s="59">
        <v>4</v>
      </c>
      <c r="AJ90" s="93" t="s">
        <v>45</v>
      </c>
      <c r="AK90" s="93" t="s">
        <v>45</v>
      </c>
      <c r="AL90" s="93" t="s">
        <v>45</v>
      </c>
      <c r="AM90" s="59">
        <v>3</v>
      </c>
      <c r="AN90" s="93" t="s">
        <v>45</v>
      </c>
      <c r="AO90" s="93" t="s">
        <v>45</v>
      </c>
      <c r="AP90" s="93" t="s">
        <v>45</v>
      </c>
      <c r="AQ90" s="93" t="s">
        <v>45</v>
      </c>
      <c r="AR90" s="93" t="s">
        <v>45</v>
      </c>
      <c r="AS90" s="93" t="s">
        <v>45</v>
      </c>
      <c r="AT90" s="93" t="s">
        <v>45</v>
      </c>
      <c r="AU90" s="93" t="s">
        <v>45</v>
      </c>
      <c r="AV90" s="93" t="s">
        <v>45</v>
      </c>
      <c r="AW90" s="93" t="s">
        <v>45</v>
      </c>
      <c r="AX90" s="93" t="s">
        <v>45</v>
      </c>
      <c r="AY90" s="223" t="s">
        <v>500</v>
      </c>
    </row>
    <row r="91" ht="27" spans="1:51">
      <c r="A91" s="89"/>
      <c r="B91" s="242">
        <v>35</v>
      </c>
      <c r="C91" s="27" t="s">
        <v>271</v>
      </c>
      <c r="D91" s="27" t="s">
        <v>272</v>
      </c>
      <c r="E91" s="89"/>
      <c r="F91" s="26" t="s">
        <v>264</v>
      </c>
      <c r="G91" s="59">
        <v>331</v>
      </c>
      <c r="H91" s="68">
        <v>0.4756</v>
      </c>
      <c r="I91" s="93"/>
      <c r="J91" s="93"/>
      <c r="K91" s="93" t="s">
        <v>45</v>
      </c>
      <c r="L91" s="93" t="s">
        <v>45</v>
      </c>
      <c r="M91" s="93" t="s">
        <v>45</v>
      </c>
      <c r="N91" s="93" t="s">
        <v>45</v>
      </c>
      <c r="O91" s="93">
        <v>41</v>
      </c>
      <c r="P91" s="93">
        <v>0</v>
      </c>
      <c r="Q91" s="93">
        <v>41</v>
      </c>
      <c r="R91" s="117">
        <v>1</v>
      </c>
      <c r="S91" s="93">
        <v>79</v>
      </c>
      <c r="T91" s="93">
        <v>0</v>
      </c>
      <c r="U91" s="93">
        <v>28</v>
      </c>
      <c r="V91" s="94">
        <v>0.3544</v>
      </c>
      <c r="W91" s="93">
        <v>48</v>
      </c>
      <c r="X91" s="93">
        <v>0</v>
      </c>
      <c r="Y91" s="93">
        <v>34</v>
      </c>
      <c r="Z91" s="94">
        <v>0.7083</v>
      </c>
      <c r="AA91" s="93">
        <v>182</v>
      </c>
      <c r="AB91" s="93">
        <v>68</v>
      </c>
      <c r="AC91" s="93">
        <v>140</v>
      </c>
      <c r="AD91" s="94">
        <v>0.7692</v>
      </c>
      <c r="AE91" s="93">
        <v>153</v>
      </c>
      <c r="AF91" s="93">
        <v>14</v>
      </c>
      <c r="AG91" s="93">
        <v>49</v>
      </c>
      <c r="AH91" s="94">
        <v>0.3203</v>
      </c>
      <c r="AI91" s="93">
        <v>66</v>
      </c>
      <c r="AJ91" s="93">
        <v>0</v>
      </c>
      <c r="AK91" s="93">
        <v>10</v>
      </c>
      <c r="AL91" s="94">
        <v>0.1515</v>
      </c>
      <c r="AM91" s="93">
        <v>111</v>
      </c>
      <c r="AN91" s="93">
        <v>0</v>
      </c>
      <c r="AO91" s="93">
        <v>28</v>
      </c>
      <c r="AP91" s="94">
        <v>0.2523</v>
      </c>
      <c r="AQ91" s="93" t="s">
        <v>45</v>
      </c>
      <c r="AR91" s="93"/>
      <c r="AS91" s="93"/>
      <c r="AT91" s="93"/>
      <c r="AU91" s="93">
        <v>16</v>
      </c>
      <c r="AV91" s="93">
        <v>0</v>
      </c>
      <c r="AW91" s="93">
        <v>1</v>
      </c>
      <c r="AX91" s="94">
        <v>0.0625</v>
      </c>
      <c r="AY91" s="223" t="s">
        <v>501</v>
      </c>
    </row>
    <row r="92" ht="14.25" spans="1:51">
      <c r="A92" s="60" t="s">
        <v>273</v>
      </c>
      <c r="B92" s="242">
        <v>36</v>
      </c>
      <c r="C92" s="27" t="s">
        <v>274</v>
      </c>
      <c r="D92" s="27" t="s">
        <v>275</v>
      </c>
      <c r="E92" s="89"/>
      <c r="F92" s="26" t="s">
        <v>276</v>
      </c>
      <c r="G92" s="59">
        <v>857</v>
      </c>
      <c r="H92" s="266">
        <v>0.596</v>
      </c>
      <c r="I92" s="93"/>
      <c r="J92" s="93"/>
      <c r="K92" s="93" t="s">
        <v>45</v>
      </c>
      <c r="L92" s="93" t="s">
        <v>45</v>
      </c>
      <c r="M92" s="93" t="s">
        <v>45</v>
      </c>
      <c r="N92" s="93" t="s">
        <v>45</v>
      </c>
      <c r="O92" s="93">
        <v>188</v>
      </c>
      <c r="P92" s="93">
        <v>24</v>
      </c>
      <c r="Q92" s="93">
        <v>117</v>
      </c>
      <c r="R92" s="94">
        <v>0.6223</v>
      </c>
      <c r="S92" s="93">
        <v>229</v>
      </c>
      <c r="T92" s="93">
        <v>48</v>
      </c>
      <c r="U92" s="93">
        <v>138</v>
      </c>
      <c r="V92" s="94">
        <v>0.6026</v>
      </c>
      <c r="W92" s="93">
        <v>190</v>
      </c>
      <c r="X92" s="93">
        <v>32</v>
      </c>
      <c r="Y92" s="93">
        <v>130</v>
      </c>
      <c r="Z92" s="94">
        <v>0.6842</v>
      </c>
      <c r="AA92" s="93">
        <v>201</v>
      </c>
      <c r="AB92" s="93">
        <v>52</v>
      </c>
      <c r="AC92" s="93">
        <v>174</v>
      </c>
      <c r="AD92" s="94">
        <v>0.8657</v>
      </c>
      <c r="AE92" s="93">
        <v>157</v>
      </c>
      <c r="AF92" s="93">
        <v>25</v>
      </c>
      <c r="AG92" s="93">
        <v>93</v>
      </c>
      <c r="AH92" s="94">
        <v>0.5924</v>
      </c>
      <c r="AI92" s="93">
        <v>152</v>
      </c>
      <c r="AJ92" s="93">
        <v>0</v>
      </c>
      <c r="AK92" s="93">
        <v>64</v>
      </c>
      <c r="AL92" s="94">
        <v>0.4211</v>
      </c>
      <c r="AM92" s="93">
        <v>229</v>
      </c>
      <c r="AN92" s="93">
        <v>23</v>
      </c>
      <c r="AO92" s="93">
        <v>103</v>
      </c>
      <c r="AP92" s="94">
        <v>0.4498</v>
      </c>
      <c r="AQ92" s="93">
        <v>50</v>
      </c>
      <c r="AR92" s="93">
        <v>0</v>
      </c>
      <c r="AS92" s="93">
        <v>13</v>
      </c>
      <c r="AT92" s="117">
        <v>0.26</v>
      </c>
      <c r="AU92" s="93">
        <v>42</v>
      </c>
      <c r="AV92" s="93">
        <v>0</v>
      </c>
      <c r="AW92" s="93">
        <v>25</v>
      </c>
      <c r="AX92" s="94">
        <v>0.5952</v>
      </c>
      <c r="AY92" s="223"/>
    </row>
    <row r="93" ht="14.25" spans="1:51">
      <c r="A93" s="89"/>
      <c r="B93" s="195"/>
      <c r="C93" s="89"/>
      <c r="D93" s="27" t="s">
        <v>277</v>
      </c>
      <c r="E93" s="89"/>
      <c r="F93" s="26" t="s">
        <v>276</v>
      </c>
      <c r="G93" s="59"/>
      <c r="H93" s="59"/>
      <c r="I93" s="89"/>
      <c r="J93" s="89"/>
      <c r="K93" s="93" t="s">
        <v>45</v>
      </c>
      <c r="L93" s="93" t="s">
        <v>45</v>
      </c>
      <c r="M93" s="93" t="s">
        <v>45</v>
      </c>
      <c r="N93" s="93" t="s">
        <v>45</v>
      </c>
      <c r="O93" s="93" t="s">
        <v>45</v>
      </c>
      <c r="P93" s="93"/>
      <c r="Q93" s="93"/>
      <c r="R93" s="93"/>
      <c r="S93" s="93">
        <v>50</v>
      </c>
      <c r="T93" s="93"/>
      <c r="U93" s="93"/>
      <c r="V93" s="93"/>
      <c r="W93" s="93">
        <v>60</v>
      </c>
      <c r="X93" s="93"/>
      <c r="Y93" s="93"/>
      <c r="Z93" s="93"/>
      <c r="AA93" s="93">
        <v>60</v>
      </c>
      <c r="AB93" s="93"/>
      <c r="AC93" s="93"/>
      <c r="AD93" s="93"/>
      <c r="AE93" s="93" t="s">
        <v>45</v>
      </c>
      <c r="AF93" s="93"/>
      <c r="AG93" s="93"/>
      <c r="AH93" s="93"/>
      <c r="AI93" s="93">
        <v>130</v>
      </c>
      <c r="AJ93" s="93"/>
      <c r="AK93" s="93"/>
      <c r="AL93" s="93"/>
      <c r="AM93" s="93" t="s">
        <v>45</v>
      </c>
      <c r="AN93" s="93"/>
      <c r="AO93" s="93"/>
      <c r="AP93" s="93"/>
      <c r="AQ93" s="93">
        <v>50</v>
      </c>
      <c r="AR93" s="93"/>
      <c r="AS93" s="93"/>
      <c r="AT93" s="93"/>
      <c r="AU93" s="93" t="s">
        <v>45</v>
      </c>
      <c r="AV93" s="93" t="s">
        <v>45</v>
      </c>
      <c r="AW93" s="93" t="s">
        <v>45</v>
      </c>
      <c r="AX93" s="93" t="s">
        <v>45</v>
      </c>
      <c r="AY93" s="223"/>
    </row>
    <row r="94" ht="54" spans="1:51">
      <c r="A94" s="89"/>
      <c r="B94" s="242">
        <v>37</v>
      </c>
      <c r="C94" s="27" t="s">
        <v>278</v>
      </c>
      <c r="D94" s="27" t="s">
        <v>279</v>
      </c>
      <c r="E94" s="89"/>
      <c r="F94" s="26" t="s">
        <v>276</v>
      </c>
      <c r="G94" s="267" t="s">
        <v>502</v>
      </c>
      <c r="H94" s="59" t="s">
        <v>60</v>
      </c>
      <c r="I94" s="150"/>
      <c r="J94" s="150"/>
      <c r="K94" s="270" t="s">
        <v>503</v>
      </c>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195"/>
      <c r="AY94" s="223" t="s">
        <v>504</v>
      </c>
    </row>
    <row r="95" ht="33" customHeight="true" spans="1:51">
      <c r="A95" s="89"/>
      <c r="B95" s="197">
        <v>38</v>
      </c>
      <c r="C95" s="27" t="s">
        <v>282</v>
      </c>
      <c r="D95" s="27" t="s">
        <v>283</v>
      </c>
      <c r="E95" s="89"/>
      <c r="F95" s="26" t="s">
        <v>259</v>
      </c>
      <c r="G95" s="26">
        <v>57</v>
      </c>
      <c r="H95" s="265">
        <v>1</v>
      </c>
      <c r="I95" s="93"/>
      <c r="J95" s="272" t="s">
        <v>505</v>
      </c>
      <c r="K95" s="107" t="s">
        <v>45</v>
      </c>
      <c r="L95" s="107" t="s">
        <v>45</v>
      </c>
      <c r="M95" s="107" t="s">
        <v>45</v>
      </c>
      <c r="N95" s="107" t="s">
        <v>45</v>
      </c>
      <c r="O95" s="107">
        <v>32</v>
      </c>
      <c r="P95" s="107">
        <v>32</v>
      </c>
      <c r="Q95" s="107">
        <v>32</v>
      </c>
      <c r="R95" s="114">
        <v>1</v>
      </c>
      <c r="S95" s="107">
        <v>13</v>
      </c>
      <c r="T95" s="107">
        <v>0</v>
      </c>
      <c r="U95" s="107">
        <v>13</v>
      </c>
      <c r="V95" s="114">
        <v>1</v>
      </c>
      <c r="W95" s="107" t="s">
        <v>45</v>
      </c>
      <c r="X95" s="107" t="s">
        <v>45</v>
      </c>
      <c r="Y95" s="107" t="s">
        <v>45</v>
      </c>
      <c r="Z95" s="107" t="s">
        <v>45</v>
      </c>
      <c r="AA95" s="107" t="s">
        <v>45</v>
      </c>
      <c r="AB95" s="107" t="s">
        <v>45</v>
      </c>
      <c r="AC95" s="107" t="s">
        <v>45</v>
      </c>
      <c r="AD95" s="107" t="s">
        <v>45</v>
      </c>
      <c r="AE95" s="107">
        <v>12</v>
      </c>
      <c r="AF95" s="107">
        <v>0</v>
      </c>
      <c r="AG95" s="107">
        <v>12</v>
      </c>
      <c r="AH95" s="209">
        <v>1</v>
      </c>
      <c r="AI95" s="107" t="s">
        <v>45</v>
      </c>
      <c r="AJ95" s="107" t="s">
        <v>45</v>
      </c>
      <c r="AK95" s="107" t="s">
        <v>45</v>
      </c>
      <c r="AL95" s="107" t="s">
        <v>45</v>
      </c>
      <c r="AM95" s="107" t="s">
        <v>45</v>
      </c>
      <c r="AN95" s="107" t="s">
        <v>45</v>
      </c>
      <c r="AO95" s="107" t="s">
        <v>45</v>
      </c>
      <c r="AP95" s="107" t="s">
        <v>45</v>
      </c>
      <c r="AQ95" s="107" t="s">
        <v>45</v>
      </c>
      <c r="AR95" s="107" t="s">
        <v>45</v>
      </c>
      <c r="AS95" s="107" t="s">
        <v>45</v>
      </c>
      <c r="AT95" s="107" t="s">
        <v>45</v>
      </c>
      <c r="AU95" s="107" t="s">
        <v>45</v>
      </c>
      <c r="AV95" s="107" t="s">
        <v>45</v>
      </c>
      <c r="AW95" s="107" t="s">
        <v>45</v>
      </c>
      <c r="AX95" s="107" t="s">
        <v>45</v>
      </c>
      <c r="AY95" s="107"/>
    </row>
    <row r="96" ht="28.5" spans="1:51">
      <c r="A96" s="89"/>
      <c r="B96" s="195"/>
      <c r="C96" s="89"/>
      <c r="D96" s="27" t="s">
        <v>286</v>
      </c>
      <c r="E96" s="89"/>
      <c r="F96" s="26" t="s">
        <v>259</v>
      </c>
      <c r="G96" s="26">
        <v>14</v>
      </c>
      <c r="H96" s="265">
        <v>0.5</v>
      </c>
      <c r="I96" s="89"/>
      <c r="J96" s="201"/>
      <c r="K96" s="107" t="s">
        <v>45</v>
      </c>
      <c r="L96" s="107" t="s">
        <v>45</v>
      </c>
      <c r="M96" s="107" t="s">
        <v>45</v>
      </c>
      <c r="N96" s="107" t="s">
        <v>45</v>
      </c>
      <c r="O96" s="107">
        <v>4</v>
      </c>
      <c r="P96" s="107">
        <v>0</v>
      </c>
      <c r="Q96" s="107">
        <v>2</v>
      </c>
      <c r="R96" s="114">
        <v>0.5</v>
      </c>
      <c r="S96" s="107">
        <v>14</v>
      </c>
      <c r="T96" s="107">
        <v>2</v>
      </c>
      <c r="U96" s="107">
        <v>9</v>
      </c>
      <c r="V96" s="114">
        <v>0.6429</v>
      </c>
      <c r="W96" s="107">
        <v>3</v>
      </c>
      <c r="X96" s="107">
        <v>0</v>
      </c>
      <c r="Y96" s="107">
        <v>1</v>
      </c>
      <c r="Z96" s="114">
        <v>0.3333</v>
      </c>
      <c r="AA96" s="107">
        <v>1</v>
      </c>
      <c r="AB96" s="107">
        <v>0</v>
      </c>
      <c r="AC96" s="107">
        <v>0</v>
      </c>
      <c r="AD96" s="114">
        <v>0</v>
      </c>
      <c r="AE96" s="107">
        <v>2</v>
      </c>
      <c r="AF96" s="107">
        <v>0</v>
      </c>
      <c r="AG96" s="107">
        <v>1</v>
      </c>
      <c r="AH96" s="209">
        <v>0.5</v>
      </c>
      <c r="AI96" s="107">
        <v>1</v>
      </c>
      <c r="AJ96" s="107">
        <v>0</v>
      </c>
      <c r="AK96" s="107">
        <v>0</v>
      </c>
      <c r="AL96" s="114">
        <v>0</v>
      </c>
      <c r="AM96" s="107">
        <v>3</v>
      </c>
      <c r="AN96" s="107">
        <v>0</v>
      </c>
      <c r="AO96" s="107">
        <v>1</v>
      </c>
      <c r="AP96" s="114">
        <v>0.3333</v>
      </c>
      <c r="AQ96" s="107" t="s">
        <v>45</v>
      </c>
      <c r="AR96" s="107" t="s">
        <v>45</v>
      </c>
      <c r="AS96" s="107" t="s">
        <v>45</v>
      </c>
      <c r="AT96" s="107" t="s">
        <v>45</v>
      </c>
      <c r="AU96" s="107" t="s">
        <v>45</v>
      </c>
      <c r="AV96" s="107" t="s">
        <v>45</v>
      </c>
      <c r="AW96" s="107" t="s">
        <v>45</v>
      </c>
      <c r="AX96" s="107" t="s">
        <v>45</v>
      </c>
      <c r="AY96" s="107"/>
    </row>
    <row r="97" ht="40.5" customHeight="true" spans="1:51">
      <c r="A97" s="89"/>
      <c r="B97" s="197">
        <v>39</v>
      </c>
      <c r="C97" s="27" t="s">
        <v>288</v>
      </c>
      <c r="D97" s="27" t="s">
        <v>289</v>
      </c>
      <c r="E97" s="89"/>
      <c r="F97" s="26" t="s">
        <v>259</v>
      </c>
      <c r="G97" s="26">
        <v>399</v>
      </c>
      <c r="H97" s="265">
        <v>1</v>
      </c>
      <c r="I97" s="93"/>
      <c r="J97" s="272" t="s">
        <v>506</v>
      </c>
      <c r="K97" s="107" t="s">
        <v>45</v>
      </c>
      <c r="L97" s="107" t="s">
        <v>45</v>
      </c>
      <c r="M97" s="107" t="s">
        <v>45</v>
      </c>
      <c r="N97" s="107" t="s">
        <v>45</v>
      </c>
      <c r="O97" s="107">
        <v>11</v>
      </c>
      <c r="P97" s="107">
        <v>0</v>
      </c>
      <c r="Q97" s="107">
        <v>11</v>
      </c>
      <c r="R97" s="114">
        <v>1</v>
      </c>
      <c r="S97" s="107">
        <v>168</v>
      </c>
      <c r="T97" s="107">
        <v>0</v>
      </c>
      <c r="U97" s="107">
        <v>168</v>
      </c>
      <c r="V97" s="114">
        <v>1</v>
      </c>
      <c r="W97" s="107" t="s">
        <v>45</v>
      </c>
      <c r="X97" s="107" t="s">
        <v>45</v>
      </c>
      <c r="Y97" s="107" t="s">
        <v>45</v>
      </c>
      <c r="Z97" s="107" t="s">
        <v>45</v>
      </c>
      <c r="AA97" s="107">
        <v>220</v>
      </c>
      <c r="AB97" s="107">
        <v>0</v>
      </c>
      <c r="AC97" s="107">
        <v>220</v>
      </c>
      <c r="AD97" s="114">
        <v>1</v>
      </c>
      <c r="AE97" s="107" t="s">
        <v>45</v>
      </c>
      <c r="AF97" s="107" t="s">
        <v>45</v>
      </c>
      <c r="AG97" s="107" t="s">
        <v>45</v>
      </c>
      <c r="AH97" s="107" t="s">
        <v>45</v>
      </c>
      <c r="AI97" s="107" t="s">
        <v>45</v>
      </c>
      <c r="AJ97" s="107" t="s">
        <v>45</v>
      </c>
      <c r="AK97" s="107" t="s">
        <v>45</v>
      </c>
      <c r="AL97" s="107" t="s">
        <v>45</v>
      </c>
      <c r="AM97" s="107" t="s">
        <v>45</v>
      </c>
      <c r="AN97" s="107" t="s">
        <v>45</v>
      </c>
      <c r="AO97" s="107" t="s">
        <v>45</v>
      </c>
      <c r="AP97" s="107" t="s">
        <v>45</v>
      </c>
      <c r="AQ97" s="107" t="s">
        <v>45</v>
      </c>
      <c r="AR97" s="107" t="s">
        <v>45</v>
      </c>
      <c r="AS97" s="107" t="s">
        <v>45</v>
      </c>
      <c r="AT97" s="107" t="s">
        <v>45</v>
      </c>
      <c r="AU97" s="107" t="s">
        <v>45</v>
      </c>
      <c r="AV97" s="107" t="s">
        <v>45</v>
      </c>
      <c r="AW97" s="107" t="s">
        <v>45</v>
      </c>
      <c r="AX97" s="107" t="s">
        <v>45</v>
      </c>
      <c r="AY97" s="107"/>
    </row>
    <row r="98" ht="28.5" spans="1:51">
      <c r="A98" s="89"/>
      <c r="B98" s="225">
        <v>40</v>
      </c>
      <c r="C98" s="226" t="s">
        <v>291</v>
      </c>
      <c r="D98" s="27" t="s">
        <v>292</v>
      </c>
      <c r="E98" s="89"/>
      <c r="F98" s="26" t="s">
        <v>259</v>
      </c>
      <c r="G98" s="26">
        <v>3</v>
      </c>
      <c r="H98" s="265">
        <v>1</v>
      </c>
      <c r="I98" s="93"/>
      <c r="J98" s="93"/>
      <c r="K98" s="107" t="s">
        <v>45</v>
      </c>
      <c r="L98" s="107" t="s">
        <v>45</v>
      </c>
      <c r="M98" s="107" t="s">
        <v>45</v>
      </c>
      <c r="N98" s="107" t="s">
        <v>45</v>
      </c>
      <c r="O98" s="26">
        <v>1</v>
      </c>
      <c r="P98" s="26">
        <v>0</v>
      </c>
      <c r="Q98" s="26">
        <v>1</v>
      </c>
      <c r="R98" s="114">
        <v>1</v>
      </c>
      <c r="S98" s="26">
        <v>1</v>
      </c>
      <c r="T98" s="26">
        <v>0</v>
      </c>
      <c r="U98" s="26">
        <v>1</v>
      </c>
      <c r="V98" s="114">
        <v>1</v>
      </c>
      <c r="W98" s="26">
        <v>1</v>
      </c>
      <c r="X98" s="26">
        <v>0</v>
      </c>
      <c r="Y98" s="26">
        <v>1</v>
      </c>
      <c r="Z98" s="243">
        <v>1</v>
      </c>
      <c r="AA98" s="26" t="s">
        <v>45</v>
      </c>
      <c r="AB98" s="26" t="s">
        <v>45</v>
      </c>
      <c r="AC98" s="26" t="s">
        <v>45</v>
      </c>
      <c r="AD98" s="26" t="s">
        <v>45</v>
      </c>
      <c r="AE98" s="26" t="s">
        <v>45</v>
      </c>
      <c r="AF98" s="26" t="s">
        <v>45</v>
      </c>
      <c r="AG98" s="26" t="s">
        <v>45</v>
      </c>
      <c r="AH98" s="26" t="s">
        <v>45</v>
      </c>
      <c r="AI98" s="26" t="s">
        <v>45</v>
      </c>
      <c r="AJ98" s="26" t="s">
        <v>45</v>
      </c>
      <c r="AK98" s="26" t="s">
        <v>45</v>
      </c>
      <c r="AL98" s="26" t="s">
        <v>45</v>
      </c>
      <c r="AM98" s="26" t="s">
        <v>45</v>
      </c>
      <c r="AN98" s="26" t="s">
        <v>45</v>
      </c>
      <c r="AO98" s="26" t="s">
        <v>45</v>
      </c>
      <c r="AP98" s="26" t="s">
        <v>45</v>
      </c>
      <c r="AQ98" s="107" t="s">
        <v>45</v>
      </c>
      <c r="AR98" s="107" t="s">
        <v>45</v>
      </c>
      <c r="AS98" s="107" t="s">
        <v>45</v>
      </c>
      <c r="AT98" s="107" t="s">
        <v>45</v>
      </c>
      <c r="AU98" s="107" t="s">
        <v>45</v>
      </c>
      <c r="AV98" s="107" t="s">
        <v>45</v>
      </c>
      <c r="AW98" s="107" t="s">
        <v>45</v>
      </c>
      <c r="AX98" s="107" t="s">
        <v>45</v>
      </c>
      <c r="AY98" s="107"/>
    </row>
    <row r="99" ht="28.5" spans="1:51">
      <c r="A99" s="89"/>
      <c r="B99" s="197">
        <v>41</v>
      </c>
      <c r="C99" s="27" t="s">
        <v>294</v>
      </c>
      <c r="D99" s="27" t="s">
        <v>295</v>
      </c>
      <c r="E99" s="89"/>
      <c r="F99" s="26" t="s">
        <v>296</v>
      </c>
      <c r="G99" s="59">
        <v>121</v>
      </c>
      <c r="H99" s="70">
        <v>1</v>
      </c>
      <c r="I99" s="79"/>
      <c r="J99" s="79"/>
      <c r="K99" s="93">
        <v>121</v>
      </c>
      <c r="L99" s="93" t="s">
        <v>45</v>
      </c>
      <c r="M99" s="93">
        <v>121</v>
      </c>
      <c r="N99" s="117">
        <v>1</v>
      </c>
      <c r="O99" s="93" t="s">
        <v>45</v>
      </c>
      <c r="P99" s="93" t="s">
        <v>45</v>
      </c>
      <c r="Q99" s="93" t="s">
        <v>45</v>
      </c>
      <c r="R99" s="93" t="s">
        <v>45</v>
      </c>
      <c r="S99" s="93" t="s">
        <v>45</v>
      </c>
      <c r="T99" s="93" t="s">
        <v>45</v>
      </c>
      <c r="U99" s="93" t="s">
        <v>45</v>
      </c>
      <c r="V99" s="93" t="s">
        <v>45</v>
      </c>
      <c r="W99" s="93" t="s">
        <v>45</v>
      </c>
      <c r="X99" s="93" t="s">
        <v>45</v>
      </c>
      <c r="Y99" s="93" t="s">
        <v>45</v>
      </c>
      <c r="Z99" s="93" t="s">
        <v>45</v>
      </c>
      <c r="AA99" s="93" t="s">
        <v>45</v>
      </c>
      <c r="AB99" s="93" t="s">
        <v>45</v>
      </c>
      <c r="AC99" s="93" t="s">
        <v>45</v>
      </c>
      <c r="AD99" s="93" t="s">
        <v>45</v>
      </c>
      <c r="AE99" s="93">
        <v>72</v>
      </c>
      <c r="AF99" s="59" t="s">
        <v>45</v>
      </c>
      <c r="AG99" s="93">
        <v>72</v>
      </c>
      <c r="AH99" s="117">
        <v>1</v>
      </c>
      <c r="AI99" s="93" t="s">
        <v>45</v>
      </c>
      <c r="AJ99" s="93" t="s">
        <v>45</v>
      </c>
      <c r="AK99" s="93" t="s">
        <v>45</v>
      </c>
      <c r="AL99" s="93" t="s">
        <v>45</v>
      </c>
      <c r="AM99" s="93">
        <v>49</v>
      </c>
      <c r="AN99" s="59" t="s">
        <v>45</v>
      </c>
      <c r="AO99" s="93">
        <v>49</v>
      </c>
      <c r="AP99" s="117">
        <v>1</v>
      </c>
      <c r="AQ99" s="93" t="s">
        <v>45</v>
      </c>
      <c r="AR99" s="93" t="s">
        <v>45</v>
      </c>
      <c r="AS99" s="93" t="s">
        <v>45</v>
      </c>
      <c r="AT99" s="93" t="s">
        <v>45</v>
      </c>
      <c r="AU99" s="93" t="s">
        <v>45</v>
      </c>
      <c r="AV99" s="93" t="s">
        <v>45</v>
      </c>
      <c r="AW99" s="93" t="s">
        <v>45</v>
      </c>
      <c r="AX99" s="93" t="s">
        <v>45</v>
      </c>
      <c r="AY99" s="223"/>
    </row>
    <row r="100" ht="19.5" spans="1:51">
      <c r="A100" s="89"/>
      <c r="B100" s="242">
        <v>42</v>
      </c>
      <c r="C100" s="27" t="s">
        <v>297</v>
      </c>
      <c r="D100" s="27" t="s">
        <v>298</v>
      </c>
      <c r="E100" s="89"/>
      <c r="F100" s="26" t="s">
        <v>299</v>
      </c>
      <c r="G100" s="59">
        <v>130</v>
      </c>
      <c r="H100" s="64">
        <v>0.4498</v>
      </c>
      <c r="I100" s="93"/>
      <c r="J100" s="93"/>
      <c r="K100" s="96" t="s">
        <v>45</v>
      </c>
      <c r="L100" s="93" t="s">
        <v>45</v>
      </c>
      <c r="M100" s="93" t="s">
        <v>45</v>
      </c>
      <c r="N100" s="93" t="s">
        <v>45</v>
      </c>
      <c r="O100" s="93" t="s">
        <v>45</v>
      </c>
      <c r="P100" s="93" t="s">
        <v>45</v>
      </c>
      <c r="Q100" s="93" t="s">
        <v>45</v>
      </c>
      <c r="R100" s="93" t="s">
        <v>45</v>
      </c>
      <c r="S100" s="119">
        <v>72</v>
      </c>
      <c r="T100" s="119">
        <v>2</v>
      </c>
      <c r="U100" s="119">
        <v>26</v>
      </c>
      <c r="V100" s="120">
        <v>0.3611</v>
      </c>
      <c r="W100" s="93">
        <v>4</v>
      </c>
      <c r="X100" s="93">
        <v>0</v>
      </c>
      <c r="Y100" s="119">
        <v>4</v>
      </c>
      <c r="Z100" s="153">
        <v>1</v>
      </c>
      <c r="AA100" s="93">
        <v>135</v>
      </c>
      <c r="AB100" s="119">
        <v>2</v>
      </c>
      <c r="AC100" s="119">
        <v>60</v>
      </c>
      <c r="AD100" s="120">
        <v>0.4444</v>
      </c>
      <c r="AE100" s="93" t="s">
        <v>45</v>
      </c>
      <c r="AF100" s="93" t="s">
        <v>45</v>
      </c>
      <c r="AG100" s="93" t="s">
        <v>45</v>
      </c>
      <c r="AH100" s="93" t="s">
        <v>45</v>
      </c>
      <c r="AI100" s="93" t="s">
        <v>45</v>
      </c>
      <c r="AJ100" s="93" t="s">
        <v>45</v>
      </c>
      <c r="AK100" s="93" t="s">
        <v>45</v>
      </c>
      <c r="AL100" s="93" t="s">
        <v>45</v>
      </c>
      <c r="AM100" s="93">
        <v>78</v>
      </c>
      <c r="AN100" s="119">
        <v>14</v>
      </c>
      <c r="AO100" s="119">
        <v>40</v>
      </c>
      <c r="AP100" s="120">
        <v>0.5128</v>
      </c>
      <c r="AQ100" s="93" t="s">
        <v>45</v>
      </c>
      <c r="AR100" s="93" t="s">
        <v>45</v>
      </c>
      <c r="AS100" s="93" t="s">
        <v>45</v>
      </c>
      <c r="AT100" s="93" t="s">
        <v>45</v>
      </c>
      <c r="AU100" s="93" t="s">
        <v>45</v>
      </c>
      <c r="AV100" s="93" t="s">
        <v>45</v>
      </c>
      <c r="AW100" s="93" t="s">
        <v>45</v>
      </c>
      <c r="AX100" s="93" t="s">
        <v>45</v>
      </c>
      <c r="AY100" s="223"/>
    </row>
    <row r="101" ht="19.5" spans="1:51">
      <c r="A101" s="89"/>
      <c r="B101" s="195"/>
      <c r="C101" s="89"/>
      <c r="D101" s="27" t="s">
        <v>300</v>
      </c>
      <c r="E101" s="89"/>
      <c r="F101" s="26" t="s">
        <v>299</v>
      </c>
      <c r="G101" s="59">
        <v>13246</v>
      </c>
      <c r="H101" s="64">
        <v>0.5215</v>
      </c>
      <c r="I101" s="89"/>
      <c r="J101" s="89"/>
      <c r="K101" s="96" t="s">
        <v>45</v>
      </c>
      <c r="L101" s="93" t="s">
        <v>45</v>
      </c>
      <c r="M101" s="93" t="s">
        <v>45</v>
      </c>
      <c r="N101" s="93" t="s">
        <v>45</v>
      </c>
      <c r="O101" s="93" t="s">
        <v>45</v>
      </c>
      <c r="P101" s="93" t="s">
        <v>45</v>
      </c>
      <c r="Q101" s="93" t="s">
        <v>45</v>
      </c>
      <c r="R101" s="93" t="s">
        <v>45</v>
      </c>
      <c r="S101" s="119">
        <v>6800</v>
      </c>
      <c r="T101" s="119">
        <v>216</v>
      </c>
      <c r="U101" s="119">
        <v>2766</v>
      </c>
      <c r="V101" s="120">
        <v>0.4068</v>
      </c>
      <c r="W101" s="93">
        <v>800</v>
      </c>
      <c r="X101" s="93">
        <v>0</v>
      </c>
      <c r="Y101" s="119">
        <v>800</v>
      </c>
      <c r="Z101" s="153">
        <v>1</v>
      </c>
      <c r="AA101" s="93">
        <v>9400</v>
      </c>
      <c r="AB101" s="119">
        <v>290</v>
      </c>
      <c r="AC101" s="119">
        <v>5360</v>
      </c>
      <c r="AD101" s="120">
        <v>0.5702</v>
      </c>
      <c r="AE101" s="93" t="s">
        <v>45</v>
      </c>
      <c r="AF101" s="93" t="s">
        <v>45</v>
      </c>
      <c r="AG101" s="93" t="s">
        <v>45</v>
      </c>
      <c r="AH101" s="93" t="s">
        <v>45</v>
      </c>
      <c r="AI101" s="93" t="s">
        <v>45</v>
      </c>
      <c r="AJ101" s="93" t="s">
        <v>45</v>
      </c>
      <c r="AK101" s="93" t="s">
        <v>45</v>
      </c>
      <c r="AL101" s="93" t="s">
        <v>45</v>
      </c>
      <c r="AM101" s="93">
        <v>8400</v>
      </c>
      <c r="AN101" s="119">
        <v>1470</v>
      </c>
      <c r="AO101" s="119">
        <v>4320</v>
      </c>
      <c r="AP101" s="120">
        <v>0.5143</v>
      </c>
      <c r="AQ101" s="93" t="s">
        <v>45</v>
      </c>
      <c r="AR101" s="93" t="s">
        <v>45</v>
      </c>
      <c r="AS101" s="93" t="s">
        <v>45</v>
      </c>
      <c r="AT101" s="93" t="s">
        <v>45</v>
      </c>
      <c r="AU101" s="93" t="s">
        <v>45</v>
      </c>
      <c r="AV101" s="93" t="s">
        <v>45</v>
      </c>
      <c r="AW101" s="93" t="s">
        <v>45</v>
      </c>
      <c r="AX101" s="93" t="s">
        <v>45</v>
      </c>
      <c r="AY101" s="223"/>
    </row>
    <row r="102" ht="28.5" spans="1:51">
      <c r="A102" s="89"/>
      <c r="B102" s="242">
        <v>43</v>
      </c>
      <c r="C102" s="27" t="s">
        <v>301</v>
      </c>
      <c r="D102" s="27" t="s">
        <v>302</v>
      </c>
      <c r="E102" s="89"/>
      <c r="F102" s="26" t="s">
        <v>303</v>
      </c>
      <c r="G102" s="93">
        <v>50</v>
      </c>
      <c r="H102" s="94">
        <v>0.6849</v>
      </c>
      <c r="I102" s="93"/>
      <c r="J102" s="93"/>
      <c r="K102" s="96" t="s">
        <v>45</v>
      </c>
      <c r="L102" s="93" t="s">
        <v>45</v>
      </c>
      <c r="M102" s="93" t="s">
        <v>45</v>
      </c>
      <c r="N102" s="93" t="s">
        <v>45</v>
      </c>
      <c r="O102" s="93">
        <v>11</v>
      </c>
      <c r="P102" s="93">
        <v>2</v>
      </c>
      <c r="Q102" s="93">
        <v>8</v>
      </c>
      <c r="R102" s="94">
        <v>0.7272</v>
      </c>
      <c r="S102" s="93">
        <v>9</v>
      </c>
      <c r="T102" s="93">
        <v>1</v>
      </c>
      <c r="U102" s="93">
        <v>6</v>
      </c>
      <c r="V102" s="94">
        <v>0.6666</v>
      </c>
      <c r="W102" s="93">
        <v>10</v>
      </c>
      <c r="X102" s="93">
        <v>1</v>
      </c>
      <c r="Y102" s="93">
        <v>6</v>
      </c>
      <c r="Z102" s="117">
        <v>0.6</v>
      </c>
      <c r="AA102" s="93">
        <v>14</v>
      </c>
      <c r="AB102" s="93">
        <v>1</v>
      </c>
      <c r="AC102" s="93">
        <v>8</v>
      </c>
      <c r="AD102" s="94">
        <v>0.5714</v>
      </c>
      <c r="AE102" s="93">
        <v>10</v>
      </c>
      <c r="AF102" s="93">
        <v>1</v>
      </c>
      <c r="AG102" s="93">
        <v>8</v>
      </c>
      <c r="AH102" s="117">
        <v>0.8</v>
      </c>
      <c r="AI102" s="93">
        <v>9</v>
      </c>
      <c r="AJ102" s="93">
        <v>2</v>
      </c>
      <c r="AK102" s="93">
        <v>7</v>
      </c>
      <c r="AL102" s="94">
        <v>0.7777</v>
      </c>
      <c r="AM102" s="93">
        <v>10</v>
      </c>
      <c r="AN102" s="93">
        <v>2</v>
      </c>
      <c r="AO102" s="93">
        <v>7</v>
      </c>
      <c r="AP102" s="117">
        <v>0.7</v>
      </c>
      <c r="AQ102" s="93" t="s">
        <v>45</v>
      </c>
      <c r="AR102" s="93" t="s">
        <v>45</v>
      </c>
      <c r="AS102" s="93" t="s">
        <v>45</v>
      </c>
      <c r="AT102" s="93" t="s">
        <v>45</v>
      </c>
      <c r="AU102" s="93" t="s">
        <v>45</v>
      </c>
      <c r="AV102" s="93" t="s">
        <v>45</v>
      </c>
      <c r="AW102" s="93" t="s">
        <v>45</v>
      </c>
      <c r="AX102" s="93" t="s">
        <v>45</v>
      </c>
      <c r="AY102" s="223"/>
    </row>
    <row r="103" ht="28.5" spans="1:51">
      <c r="A103" s="89"/>
      <c r="B103" s="242">
        <v>44</v>
      </c>
      <c r="C103" s="27" t="s">
        <v>304</v>
      </c>
      <c r="D103" s="27" t="s">
        <v>305</v>
      </c>
      <c r="E103" s="89"/>
      <c r="F103" s="26" t="s">
        <v>53</v>
      </c>
      <c r="G103" s="59">
        <v>25</v>
      </c>
      <c r="H103" s="69">
        <v>1</v>
      </c>
      <c r="I103" s="59"/>
      <c r="J103" s="59"/>
      <c r="K103" s="101" t="s">
        <v>45</v>
      </c>
      <c r="L103" s="59" t="s">
        <v>45</v>
      </c>
      <c r="M103" s="59" t="s">
        <v>45</v>
      </c>
      <c r="N103" s="59" t="s">
        <v>45</v>
      </c>
      <c r="O103" s="59">
        <v>9</v>
      </c>
      <c r="P103" s="59">
        <v>1</v>
      </c>
      <c r="Q103" s="59">
        <v>9</v>
      </c>
      <c r="R103" s="70">
        <v>1</v>
      </c>
      <c r="S103" s="59">
        <v>3</v>
      </c>
      <c r="T103" s="59">
        <v>0</v>
      </c>
      <c r="U103" s="59">
        <v>3</v>
      </c>
      <c r="V103" s="70">
        <v>1</v>
      </c>
      <c r="W103" s="59">
        <v>2</v>
      </c>
      <c r="X103" s="59">
        <v>0</v>
      </c>
      <c r="Y103" s="59">
        <v>2</v>
      </c>
      <c r="Z103" s="70">
        <v>1</v>
      </c>
      <c r="AA103" s="59">
        <v>4</v>
      </c>
      <c r="AB103" s="59">
        <v>1</v>
      </c>
      <c r="AC103" s="59">
        <v>4</v>
      </c>
      <c r="AD103" s="70">
        <v>1</v>
      </c>
      <c r="AE103" s="59">
        <v>2</v>
      </c>
      <c r="AF103" s="59">
        <v>0</v>
      </c>
      <c r="AG103" s="59">
        <v>2</v>
      </c>
      <c r="AH103" s="70">
        <v>1</v>
      </c>
      <c r="AI103" s="59">
        <v>2</v>
      </c>
      <c r="AJ103" s="59">
        <v>0.7</v>
      </c>
      <c r="AK103" s="59">
        <v>2</v>
      </c>
      <c r="AL103" s="70">
        <v>1</v>
      </c>
      <c r="AM103" s="59">
        <v>1</v>
      </c>
      <c r="AN103" s="59">
        <v>0</v>
      </c>
      <c r="AO103" s="59">
        <v>1</v>
      </c>
      <c r="AP103" s="70">
        <v>1</v>
      </c>
      <c r="AQ103" s="93" t="s">
        <v>45</v>
      </c>
      <c r="AR103" s="93" t="s">
        <v>45</v>
      </c>
      <c r="AS103" s="93" t="s">
        <v>45</v>
      </c>
      <c r="AT103" s="93" t="s">
        <v>45</v>
      </c>
      <c r="AU103" s="59">
        <v>2</v>
      </c>
      <c r="AV103" s="59">
        <v>0</v>
      </c>
      <c r="AW103" s="59">
        <v>2</v>
      </c>
      <c r="AX103" s="70">
        <v>1</v>
      </c>
      <c r="AY103" s="238"/>
    </row>
    <row r="104" ht="51.75" customHeight="true" spans="1:51">
      <c r="A104" s="89"/>
      <c r="B104" s="242">
        <v>45</v>
      </c>
      <c r="C104" s="27" t="s">
        <v>306</v>
      </c>
      <c r="D104" s="27" t="s">
        <v>307</v>
      </c>
      <c r="E104" s="89"/>
      <c r="F104" s="26" t="s">
        <v>84</v>
      </c>
      <c r="G104" s="59">
        <v>16</v>
      </c>
      <c r="H104" s="68">
        <v>0.6957</v>
      </c>
      <c r="I104" s="164" t="s">
        <v>507</v>
      </c>
      <c r="J104" s="164" t="s">
        <v>508</v>
      </c>
      <c r="K104" s="93">
        <v>1</v>
      </c>
      <c r="L104" s="93">
        <v>0</v>
      </c>
      <c r="M104" s="93">
        <v>1</v>
      </c>
      <c r="N104" s="179">
        <v>1</v>
      </c>
      <c r="O104" s="93">
        <v>4</v>
      </c>
      <c r="P104" s="93">
        <v>1</v>
      </c>
      <c r="Q104" s="93">
        <v>2</v>
      </c>
      <c r="R104" s="179">
        <v>0.5</v>
      </c>
      <c r="S104" s="93">
        <v>3</v>
      </c>
      <c r="T104" s="93">
        <v>1</v>
      </c>
      <c r="U104" s="93">
        <v>3</v>
      </c>
      <c r="V104" s="179">
        <v>1</v>
      </c>
      <c r="W104" s="93">
        <v>2</v>
      </c>
      <c r="X104" s="93">
        <v>0</v>
      </c>
      <c r="Y104" s="93">
        <v>1</v>
      </c>
      <c r="Z104" s="117">
        <v>0.5</v>
      </c>
      <c r="AA104" s="93">
        <v>3</v>
      </c>
      <c r="AB104" s="93">
        <v>1</v>
      </c>
      <c r="AC104" s="93">
        <v>2</v>
      </c>
      <c r="AD104" s="94">
        <v>0.6667</v>
      </c>
      <c r="AE104" s="93">
        <v>2</v>
      </c>
      <c r="AF104" s="93">
        <v>0</v>
      </c>
      <c r="AG104" s="93">
        <v>1</v>
      </c>
      <c r="AH104" s="117">
        <v>0.5</v>
      </c>
      <c r="AI104" s="93">
        <v>2</v>
      </c>
      <c r="AJ104" s="93">
        <v>0</v>
      </c>
      <c r="AK104" s="93">
        <v>2</v>
      </c>
      <c r="AL104" s="179">
        <v>1</v>
      </c>
      <c r="AM104" s="93">
        <v>2</v>
      </c>
      <c r="AN104" s="93">
        <v>0</v>
      </c>
      <c r="AO104" s="93">
        <v>1</v>
      </c>
      <c r="AP104" s="179">
        <v>0.5</v>
      </c>
      <c r="AQ104" s="93">
        <v>2</v>
      </c>
      <c r="AR104" s="93">
        <v>2</v>
      </c>
      <c r="AS104" s="93">
        <v>2</v>
      </c>
      <c r="AT104" s="179">
        <v>1</v>
      </c>
      <c r="AU104" s="93">
        <v>2</v>
      </c>
      <c r="AV104" s="93">
        <v>1</v>
      </c>
      <c r="AW104" s="93">
        <v>1</v>
      </c>
      <c r="AX104" s="179">
        <v>0.5</v>
      </c>
      <c r="AY104" s="223" t="s">
        <v>509</v>
      </c>
    </row>
    <row r="105" ht="156.75" spans="1:51">
      <c r="A105" s="26" t="s">
        <v>309</v>
      </c>
      <c r="B105" s="242">
        <v>46</v>
      </c>
      <c r="C105" s="27" t="s">
        <v>310</v>
      </c>
      <c r="D105" s="27" t="s">
        <v>311</v>
      </c>
      <c r="E105" s="89"/>
      <c r="F105" s="26" t="s">
        <v>276</v>
      </c>
      <c r="G105" s="59" t="s">
        <v>510</v>
      </c>
      <c r="H105" s="70">
        <v>1</v>
      </c>
      <c r="I105" s="93"/>
      <c r="J105" s="93"/>
      <c r="K105" s="93">
        <v>5</v>
      </c>
      <c r="L105" s="93">
        <v>5</v>
      </c>
      <c r="M105" s="93">
        <v>5</v>
      </c>
      <c r="N105" s="117">
        <v>1</v>
      </c>
      <c r="O105" s="93">
        <v>5</v>
      </c>
      <c r="P105" s="93">
        <v>5</v>
      </c>
      <c r="Q105" s="93">
        <v>5</v>
      </c>
      <c r="R105" s="117">
        <v>1</v>
      </c>
      <c r="S105" s="93">
        <v>2</v>
      </c>
      <c r="T105" s="93">
        <v>2</v>
      </c>
      <c r="U105" s="93">
        <v>2</v>
      </c>
      <c r="V105" s="117">
        <v>1</v>
      </c>
      <c r="W105" s="93">
        <v>3</v>
      </c>
      <c r="X105" s="93">
        <v>3</v>
      </c>
      <c r="Y105" s="93">
        <v>3</v>
      </c>
      <c r="Z105" s="117">
        <v>1</v>
      </c>
      <c r="AA105" s="93">
        <v>5</v>
      </c>
      <c r="AB105" s="93">
        <v>5</v>
      </c>
      <c r="AC105" s="93">
        <v>5</v>
      </c>
      <c r="AD105" s="117">
        <v>1</v>
      </c>
      <c r="AE105" s="93">
        <v>2</v>
      </c>
      <c r="AF105" s="93">
        <v>2</v>
      </c>
      <c r="AG105" s="93">
        <v>2</v>
      </c>
      <c r="AH105" s="117">
        <v>1</v>
      </c>
      <c r="AI105" s="93">
        <v>2</v>
      </c>
      <c r="AJ105" s="93">
        <v>2</v>
      </c>
      <c r="AK105" s="93">
        <v>2</v>
      </c>
      <c r="AL105" s="117">
        <v>1</v>
      </c>
      <c r="AM105" s="93">
        <v>2</v>
      </c>
      <c r="AN105" s="93">
        <v>2</v>
      </c>
      <c r="AO105" s="93">
        <v>2</v>
      </c>
      <c r="AP105" s="117">
        <v>1</v>
      </c>
      <c r="AQ105" s="93" t="s">
        <v>45</v>
      </c>
      <c r="AR105" s="93" t="s">
        <v>45</v>
      </c>
      <c r="AS105" s="93" t="s">
        <v>45</v>
      </c>
      <c r="AT105" s="93" t="s">
        <v>45</v>
      </c>
      <c r="AU105" s="93" t="s">
        <v>45</v>
      </c>
      <c r="AV105" s="93" t="s">
        <v>45</v>
      </c>
      <c r="AW105" s="93" t="s">
        <v>45</v>
      </c>
      <c r="AX105" s="93" t="s">
        <v>45</v>
      </c>
      <c r="AY105" s="223"/>
    </row>
    <row r="106" ht="33.75" customHeight="true" spans="1:51">
      <c r="A106" s="89"/>
      <c r="B106" s="197">
        <v>47</v>
      </c>
      <c r="C106" s="27" t="s">
        <v>313</v>
      </c>
      <c r="D106" s="27" t="s">
        <v>409</v>
      </c>
      <c r="E106" s="89"/>
      <c r="F106" s="26" t="s">
        <v>315</v>
      </c>
      <c r="G106" s="93" t="s">
        <v>45</v>
      </c>
      <c r="H106" s="93" t="s">
        <v>45</v>
      </c>
      <c r="I106" s="93"/>
      <c r="J106" s="93"/>
      <c r="K106" s="93">
        <v>1</v>
      </c>
      <c r="L106" s="93" t="s">
        <v>45</v>
      </c>
      <c r="M106" s="93" t="s">
        <v>45</v>
      </c>
      <c r="N106" s="93" t="s">
        <v>45</v>
      </c>
      <c r="O106" s="93">
        <v>2</v>
      </c>
      <c r="P106" s="93" t="s">
        <v>45</v>
      </c>
      <c r="Q106" s="93" t="s">
        <v>45</v>
      </c>
      <c r="R106" s="93" t="s">
        <v>45</v>
      </c>
      <c r="S106" s="93">
        <v>2</v>
      </c>
      <c r="T106" s="93" t="s">
        <v>45</v>
      </c>
      <c r="U106" s="93" t="s">
        <v>45</v>
      </c>
      <c r="V106" s="93" t="s">
        <v>45</v>
      </c>
      <c r="W106" s="93">
        <v>2</v>
      </c>
      <c r="X106" s="93" t="s">
        <v>45</v>
      </c>
      <c r="Y106" s="93" t="s">
        <v>45</v>
      </c>
      <c r="Z106" s="93" t="s">
        <v>45</v>
      </c>
      <c r="AA106" s="93">
        <v>2</v>
      </c>
      <c r="AB106" s="93" t="s">
        <v>45</v>
      </c>
      <c r="AC106" s="93" t="s">
        <v>45</v>
      </c>
      <c r="AD106" s="93" t="s">
        <v>45</v>
      </c>
      <c r="AE106" s="93">
        <v>2</v>
      </c>
      <c r="AF106" s="93" t="s">
        <v>45</v>
      </c>
      <c r="AG106" s="93" t="s">
        <v>45</v>
      </c>
      <c r="AH106" s="93" t="s">
        <v>45</v>
      </c>
      <c r="AI106" s="93">
        <v>2</v>
      </c>
      <c r="AJ106" s="93" t="s">
        <v>45</v>
      </c>
      <c r="AK106" s="93" t="s">
        <v>45</v>
      </c>
      <c r="AL106" s="93" t="s">
        <v>45</v>
      </c>
      <c r="AM106" s="93">
        <v>2</v>
      </c>
      <c r="AN106" s="93" t="s">
        <v>45</v>
      </c>
      <c r="AO106" s="93" t="s">
        <v>45</v>
      </c>
      <c r="AP106" s="93" t="s">
        <v>45</v>
      </c>
      <c r="AQ106" s="93" t="s">
        <v>45</v>
      </c>
      <c r="AR106" s="93" t="s">
        <v>45</v>
      </c>
      <c r="AS106" s="93" t="s">
        <v>45</v>
      </c>
      <c r="AT106" s="93" t="s">
        <v>45</v>
      </c>
      <c r="AU106" s="93">
        <v>1</v>
      </c>
      <c r="AV106" s="93" t="s">
        <v>45</v>
      </c>
      <c r="AW106" s="93" t="s">
        <v>45</v>
      </c>
      <c r="AX106" s="93" t="s">
        <v>45</v>
      </c>
      <c r="AY106" s="223" t="s">
        <v>511</v>
      </c>
    </row>
    <row r="107" ht="33.75" customHeight="true" spans="1:51">
      <c r="A107" s="89"/>
      <c r="B107" s="195"/>
      <c r="C107" s="89"/>
      <c r="D107" s="27" t="s">
        <v>318</v>
      </c>
      <c r="E107" s="89"/>
      <c r="F107" s="26" t="s">
        <v>315</v>
      </c>
      <c r="G107" s="93" t="s">
        <v>45</v>
      </c>
      <c r="H107" s="93" t="s">
        <v>45</v>
      </c>
      <c r="I107" s="89"/>
      <c r="J107" s="89"/>
      <c r="K107" s="93" t="s">
        <v>45</v>
      </c>
      <c r="L107" s="93" t="s">
        <v>45</v>
      </c>
      <c r="M107" s="93" t="s">
        <v>45</v>
      </c>
      <c r="N107" s="93" t="s">
        <v>45</v>
      </c>
      <c r="O107" s="93" t="s">
        <v>45</v>
      </c>
      <c r="P107" s="93" t="s">
        <v>45</v>
      </c>
      <c r="Q107" s="93" t="s">
        <v>45</v>
      </c>
      <c r="R107" s="93" t="s">
        <v>45</v>
      </c>
      <c r="S107" s="93" t="s">
        <v>45</v>
      </c>
      <c r="T107" s="93" t="s">
        <v>45</v>
      </c>
      <c r="U107" s="93" t="s">
        <v>45</v>
      </c>
      <c r="V107" s="93" t="s">
        <v>45</v>
      </c>
      <c r="W107" s="93">
        <v>1</v>
      </c>
      <c r="X107" s="93" t="s">
        <v>45</v>
      </c>
      <c r="Y107" s="93" t="s">
        <v>45</v>
      </c>
      <c r="Z107" s="93" t="s">
        <v>45</v>
      </c>
      <c r="AA107" s="93" t="s">
        <v>45</v>
      </c>
      <c r="AB107" s="93" t="s">
        <v>45</v>
      </c>
      <c r="AC107" s="93" t="s">
        <v>45</v>
      </c>
      <c r="AD107" s="93" t="s">
        <v>45</v>
      </c>
      <c r="AE107" s="93">
        <v>1</v>
      </c>
      <c r="AF107" s="93" t="s">
        <v>45</v>
      </c>
      <c r="AG107" s="93" t="s">
        <v>45</v>
      </c>
      <c r="AH107" s="93" t="s">
        <v>45</v>
      </c>
      <c r="AI107" s="93">
        <v>1</v>
      </c>
      <c r="AJ107" s="93" t="s">
        <v>45</v>
      </c>
      <c r="AK107" s="93" t="s">
        <v>45</v>
      </c>
      <c r="AL107" s="93" t="s">
        <v>45</v>
      </c>
      <c r="AM107" s="93" t="s">
        <v>45</v>
      </c>
      <c r="AN107" s="93" t="s">
        <v>45</v>
      </c>
      <c r="AO107" s="93" t="s">
        <v>45</v>
      </c>
      <c r="AP107" s="93" t="s">
        <v>45</v>
      </c>
      <c r="AQ107" s="93" t="s">
        <v>45</v>
      </c>
      <c r="AR107" s="93" t="s">
        <v>45</v>
      </c>
      <c r="AS107" s="93" t="s">
        <v>45</v>
      </c>
      <c r="AT107" s="93" t="s">
        <v>45</v>
      </c>
      <c r="AU107" s="93" t="s">
        <v>45</v>
      </c>
      <c r="AV107" s="93" t="s">
        <v>45</v>
      </c>
      <c r="AW107" s="93" t="s">
        <v>45</v>
      </c>
      <c r="AX107" s="93" t="s">
        <v>45</v>
      </c>
      <c r="AY107" s="89"/>
    </row>
    <row r="108" ht="97.5" customHeight="true" spans="1:51">
      <c r="A108" s="89"/>
      <c r="B108" s="197">
        <v>48</v>
      </c>
      <c r="C108" s="27" t="s">
        <v>320</v>
      </c>
      <c r="D108" s="27" t="s">
        <v>321</v>
      </c>
      <c r="E108" s="89"/>
      <c r="F108" s="26" t="s">
        <v>322</v>
      </c>
      <c r="G108" s="59" t="s">
        <v>512</v>
      </c>
      <c r="H108" s="59" t="s">
        <v>60</v>
      </c>
      <c r="I108" s="59"/>
      <c r="J108" s="59"/>
      <c r="K108" s="273"/>
      <c r="AY108" s="223"/>
    </row>
    <row r="109" ht="57" spans="1:51">
      <c r="A109" s="89"/>
      <c r="B109" s="242">
        <v>49</v>
      </c>
      <c r="C109" s="27" t="s">
        <v>324</v>
      </c>
      <c r="D109" s="27" t="s">
        <v>325</v>
      </c>
      <c r="E109" s="89"/>
      <c r="F109" s="26" t="s">
        <v>315</v>
      </c>
      <c r="G109" s="93">
        <v>333</v>
      </c>
      <c r="H109" s="94">
        <v>1.665</v>
      </c>
      <c r="I109" s="93"/>
      <c r="J109" s="59" t="s">
        <v>513</v>
      </c>
      <c r="K109" s="59" t="s">
        <v>60</v>
      </c>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1"/>
      <c r="AX109" s="201"/>
      <c r="AY109" s="223"/>
    </row>
    <row r="110" ht="66.75" customHeight="true" spans="1:51">
      <c r="A110" s="89"/>
      <c r="B110" s="242">
        <v>50</v>
      </c>
      <c r="C110" s="27" t="s">
        <v>328</v>
      </c>
      <c r="D110" s="27" t="s">
        <v>329</v>
      </c>
      <c r="E110" s="89"/>
      <c r="F110" s="26" t="s">
        <v>315</v>
      </c>
      <c r="G110" s="59" t="s">
        <v>60</v>
      </c>
      <c r="H110" s="59" t="s">
        <v>60</v>
      </c>
      <c r="I110" s="93"/>
      <c r="J110" s="213" t="s">
        <v>514</v>
      </c>
      <c r="K110" s="274" t="s">
        <v>515</v>
      </c>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195"/>
      <c r="AY110" s="223" t="s">
        <v>516</v>
      </c>
    </row>
    <row r="111" ht="42.75" spans="1:51">
      <c r="A111" s="27" t="s">
        <v>333</v>
      </c>
      <c r="B111" s="197">
        <v>51</v>
      </c>
      <c r="C111" s="27" t="s">
        <v>334</v>
      </c>
      <c r="D111" s="27" t="s">
        <v>335</v>
      </c>
      <c r="E111" s="89"/>
      <c r="F111" s="26" t="s">
        <v>336</v>
      </c>
      <c r="G111" s="59">
        <v>61</v>
      </c>
      <c r="H111" s="68">
        <v>0.7625</v>
      </c>
      <c r="I111" s="93"/>
      <c r="J111" s="93"/>
      <c r="K111" s="93" t="s">
        <v>45</v>
      </c>
      <c r="L111" s="93" t="s">
        <v>45</v>
      </c>
      <c r="M111" s="93" t="s">
        <v>45</v>
      </c>
      <c r="N111" s="93" t="s">
        <v>45</v>
      </c>
      <c r="O111" s="93">
        <v>10</v>
      </c>
      <c r="P111" s="93">
        <v>1</v>
      </c>
      <c r="Q111" s="93">
        <v>9</v>
      </c>
      <c r="R111" s="117">
        <v>0.9</v>
      </c>
      <c r="S111" s="93">
        <v>8</v>
      </c>
      <c r="T111" s="93">
        <v>7</v>
      </c>
      <c r="U111" s="93">
        <v>8</v>
      </c>
      <c r="V111" s="94">
        <v>1</v>
      </c>
      <c r="W111" s="93">
        <v>8</v>
      </c>
      <c r="X111" s="93">
        <v>2</v>
      </c>
      <c r="Y111" s="93">
        <v>3</v>
      </c>
      <c r="Z111" s="94">
        <v>0.375</v>
      </c>
      <c r="AA111" s="93">
        <v>24</v>
      </c>
      <c r="AB111" s="93">
        <v>0</v>
      </c>
      <c r="AC111" s="93">
        <v>24</v>
      </c>
      <c r="AD111" s="94">
        <v>1</v>
      </c>
      <c r="AE111" s="93">
        <v>12</v>
      </c>
      <c r="AF111" s="93">
        <v>0</v>
      </c>
      <c r="AG111" s="93">
        <v>12</v>
      </c>
      <c r="AH111" s="94">
        <v>1</v>
      </c>
      <c r="AI111" s="93">
        <v>8</v>
      </c>
      <c r="AJ111" s="93">
        <v>0</v>
      </c>
      <c r="AK111" s="93">
        <v>8</v>
      </c>
      <c r="AL111" s="94">
        <v>1</v>
      </c>
      <c r="AM111" s="93">
        <v>10</v>
      </c>
      <c r="AN111" s="93">
        <v>2</v>
      </c>
      <c r="AO111" s="93">
        <v>9</v>
      </c>
      <c r="AP111" s="94">
        <v>0.9</v>
      </c>
      <c r="AQ111" s="93" t="s">
        <v>45</v>
      </c>
      <c r="AR111" s="93" t="s">
        <v>45</v>
      </c>
      <c r="AS111" s="93" t="s">
        <v>45</v>
      </c>
      <c r="AT111" s="93" t="s">
        <v>45</v>
      </c>
      <c r="AU111" s="93" t="s">
        <v>45</v>
      </c>
      <c r="AV111" s="93" t="s">
        <v>45</v>
      </c>
      <c r="AW111" s="93" t="s">
        <v>45</v>
      </c>
      <c r="AX111" s="93" t="s">
        <v>45</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P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K94:AX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K109:AX109"/>
    <mergeCell ref="D110:E110"/>
    <mergeCell ref="K110:AX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100:J101"/>
    <mergeCell ref="J106:J107"/>
    <mergeCell ref="AY22:AY24"/>
    <mergeCell ref="AY66:AY67"/>
    <mergeCell ref="AY106:AY107"/>
    <mergeCell ref="D3:E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0833333333333" customWidth="true"/>
    <col min="2" max="2" width="5.70833333333333" style="189" customWidth="true"/>
    <col min="3" max="3" width="15.7083333333333" customWidth="true"/>
    <col min="4" max="4" width="16.7083333333333" customWidth="true"/>
    <col min="5" max="5" width="19.875" customWidth="true"/>
    <col min="6" max="9" width="15.7083333333333" customWidth="true"/>
    <col min="10" max="10" width="19.9916666666667" customWidth="true"/>
    <col min="11" max="50" width="10.7083333333333" customWidth="true"/>
    <col min="51" max="51" width="15.7083333333333" customWidth="true"/>
  </cols>
  <sheetData>
    <row r="1" ht="14.25" spans="1:51">
      <c r="A1" s="190" t="s">
        <v>517</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518</v>
      </c>
    </row>
    <row r="3" ht="14.25" spans="1:51">
      <c r="A3" s="192" t="s">
        <v>2</v>
      </c>
      <c r="B3" s="193" t="s">
        <v>3</v>
      </c>
      <c r="C3" s="194" t="s">
        <v>4</v>
      </c>
      <c r="D3" s="194" t="s">
        <v>5</v>
      </c>
      <c r="E3" s="89"/>
      <c r="F3" s="194" t="s">
        <v>6</v>
      </c>
      <c r="G3" s="194" t="s">
        <v>7</v>
      </c>
      <c r="H3" s="199" t="s">
        <v>8</v>
      </c>
      <c r="I3" s="204" t="s">
        <v>39</v>
      </c>
      <c r="J3" s="204" t="s">
        <v>418</v>
      </c>
      <c r="K3" s="194" t="s">
        <v>9</v>
      </c>
      <c r="L3" s="89"/>
      <c r="M3" s="89"/>
      <c r="N3" s="89"/>
      <c r="O3" s="194" t="s">
        <v>10</v>
      </c>
      <c r="P3" s="89"/>
      <c r="Q3" s="89"/>
      <c r="R3" s="89"/>
      <c r="S3" s="194" t="s">
        <v>11</v>
      </c>
      <c r="T3" s="89"/>
      <c r="U3" s="89"/>
      <c r="V3" s="89"/>
      <c r="W3" s="194" t="s">
        <v>12</v>
      </c>
      <c r="X3" s="89"/>
      <c r="Y3" s="89"/>
      <c r="Z3" s="89"/>
      <c r="AA3" s="194" t="s">
        <v>13</v>
      </c>
      <c r="AB3" s="89"/>
      <c r="AC3" s="89"/>
      <c r="AD3" s="89"/>
      <c r="AE3" s="194" t="s">
        <v>14</v>
      </c>
      <c r="AF3" s="89"/>
      <c r="AG3" s="89"/>
      <c r="AH3" s="89"/>
      <c r="AI3" s="194" t="s">
        <v>15</v>
      </c>
      <c r="AJ3" s="89"/>
      <c r="AK3" s="89"/>
      <c r="AL3" s="89"/>
      <c r="AM3" s="194" t="s">
        <v>16</v>
      </c>
      <c r="AN3" s="89"/>
      <c r="AO3" s="89"/>
      <c r="AP3" s="89"/>
      <c r="AQ3" s="194" t="s">
        <v>17</v>
      </c>
      <c r="AR3" s="89"/>
      <c r="AS3" s="89"/>
      <c r="AT3" s="89"/>
      <c r="AU3" s="194" t="s">
        <v>18</v>
      </c>
      <c r="AV3" s="89"/>
      <c r="AW3" s="89"/>
      <c r="AX3" s="89"/>
      <c r="AY3" s="194" t="s">
        <v>19</v>
      </c>
    </row>
    <row r="4" ht="14.25" spans="1:51">
      <c r="A4" s="89"/>
      <c r="B4" s="195"/>
      <c r="C4" s="89"/>
      <c r="D4" s="89"/>
      <c r="E4" s="89"/>
      <c r="F4" s="89"/>
      <c r="G4" s="89"/>
      <c r="H4" s="89"/>
      <c r="I4" s="205"/>
      <c r="J4" s="205"/>
      <c r="K4" s="194" t="s">
        <v>5</v>
      </c>
      <c r="L4" s="194" t="s">
        <v>40</v>
      </c>
      <c r="M4" s="194" t="s">
        <v>20</v>
      </c>
      <c r="N4" s="194" t="s">
        <v>21</v>
      </c>
      <c r="O4" s="194" t="s">
        <v>5</v>
      </c>
      <c r="P4" s="194" t="s">
        <v>40</v>
      </c>
      <c r="Q4" s="194" t="s">
        <v>20</v>
      </c>
      <c r="R4" s="194" t="s">
        <v>21</v>
      </c>
      <c r="S4" s="194" t="s">
        <v>5</v>
      </c>
      <c r="T4" s="194" t="s">
        <v>40</v>
      </c>
      <c r="U4" s="194" t="s">
        <v>20</v>
      </c>
      <c r="V4" s="194" t="s">
        <v>21</v>
      </c>
      <c r="W4" s="194" t="s">
        <v>5</v>
      </c>
      <c r="X4" s="194" t="s">
        <v>40</v>
      </c>
      <c r="Y4" s="194" t="s">
        <v>20</v>
      </c>
      <c r="Z4" s="194" t="s">
        <v>21</v>
      </c>
      <c r="AA4" s="194" t="s">
        <v>5</v>
      </c>
      <c r="AB4" s="194" t="s">
        <v>40</v>
      </c>
      <c r="AC4" s="194" t="s">
        <v>20</v>
      </c>
      <c r="AD4" s="194" t="s">
        <v>21</v>
      </c>
      <c r="AE4" s="194" t="s">
        <v>5</v>
      </c>
      <c r="AF4" s="194" t="s">
        <v>40</v>
      </c>
      <c r="AG4" s="194" t="s">
        <v>20</v>
      </c>
      <c r="AH4" s="194" t="s">
        <v>21</v>
      </c>
      <c r="AI4" s="194" t="s">
        <v>5</v>
      </c>
      <c r="AJ4" s="194" t="s">
        <v>40</v>
      </c>
      <c r="AK4" s="194" t="s">
        <v>20</v>
      </c>
      <c r="AL4" s="194" t="s">
        <v>21</v>
      </c>
      <c r="AM4" s="194" t="s">
        <v>5</v>
      </c>
      <c r="AN4" s="194" t="s">
        <v>40</v>
      </c>
      <c r="AO4" s="194" t="s">
        <v>20</v>
      </c>
      <c r="AP4" s="194" t="s">
        <v>21</v>
      </c>
      <c r="AQ4" s="194" t="s">
        <v>5</v>
      </c>
      <c r="AR4" s="194" t="s">
        <v>40</v>
      </c>
      <c r="AS4" s="194" t="s">
        <v>20</v>
      </c>
      <c r="AT4" s="194" t="s">
        <v>21</v>
      </c>
      <c r="AU4" s="194" t="s">
        <v>5</v>
      </c>
      <c r="AV4" s="194" t="s">
        <v>40</v>
      </c>
      <c r="AW4" s="194" t="s">
        <v>20</v>
      </c>
      <c r="AX4" s="194" t="s">
        <v>21</v>
      </c>
      <c r="AY4" s="194"/>
    </row>
    <row r="5" ht="19.5" spans="1:51">
      <c r="A5" s="60" t="s">
        <v>41</v>
      </c>
      <c r="B5" s="196">
        <v>1</v>
      </c>
      <c r="C5" s="27" t="s">
        <v>42</v>
      </c>
      <c r="D5" s="27" t="s">
        <v>43</v>
      </c>
      <c r="E5" s="89"/>
      <c r="F5" s="26" t="s">
        <v>519</v>
      </c>
      <c r="G5" s="26">
        <v>6204</v>
      </c>
      <c r="H5" s="53">
        <v>0.517</v>
      </c>
      <c r="I5" s="59" t="s">
        <v>26</v>
      </c>
      <c r="J5" s="59" t="s">
        <v>520</v>
      </c>
      <c r="K5" s="26">
        <v>1700</v>
      </c>
      <c r="L5" s="26">
        <v>211</v>
      </c>
      <c r="M5" s="26">
        <v>1202</v>
      </c>
      <c r="N5" s="53">
        <v>0.7071</v>
      </c>
      <c r="O5" s="107">
        <v>2200</v>
      </c>
      <c r="P5" s="107">
        <v>216</v>
      </c>
      <c r="Q5" s="107">
        <v>1260</v>
      </c>
      <c r="R5" s="53">
        <v>0.5727</v>
      </c>
      <c r="S5" s="107">
        <v>1150</v>
      </c>
      <c r="T5" s="93">
        <v>137</v>
      </c>
      <c r="U5" s="93">
        <v>622</v>
      </c>
      <c r="V5" s="53">
        <v>0.5409</v>
      </c>
      <c r="W5" s="107">
        <v>1100</v>
      </c>
      <c r="X5" s="119">
        <v>120</v>
      </c>
      <c r="Y5" s="119">
        <v>560</v>
      </c>
      <c r="Z5" s="53">
        <v>0.5091</v>
      </c>
      <c r="AA5" s="107">
        <v>2450</v>
      </c>
      <c r="AB5" s="107">
        <v>233</v>
      </c>
      <c r="AC5" s="107">
        <v>1047</v>
      </c>
      <c r="AD5" s="53">
        <v>0.4273</v>
      </c>
      <c r="AE5" s="107">
        <v>1600</v>
      </c>
      <c r="AF5" s="107">
        <v>129</v>
      </c>
      <c r="AG5" s="107">
        <v>725</v>
      </c>
      <c r="AH5" s="53">
        <v>0.4531</v>
      </c>
      <c r="AI5" s="107">
        <v>700</v>
      </c>
      <c r="AJ5" s="107">
        <v>59</v>
      </c>
      <c r="AK5" s="107">
        <v>290</v>
      </c>
      <c r="AL5" s="53">
        <v>0.4143</v>
      </c>
      <c r="AM5" s="107">
        <v>1100</v>
      </c>
      <c r="AN5" s="107">
        <v>121</v>
      </c>
      <c r="AO5" s="107">
        <v>498</v>
      </c>
      <c r="AP5" s="53">
        <v>0.4527</v>
      </c>
      <c r="AQ5" s="107" t="s">
        <v>45</v>
      </c>
      <c r="AR5" s="107" t="s">
        <v>45</v>
      </c>
      <c r="AS5" s="107" t="s">
        <v>45</v>
      </c>
      <c r="AT5" s="107" t="s">
        <v>45</v>
      </c>
      <c r="AU5" s="107" t="s">
        <v>45</v>
      </c>
      <c r="AV5" s="107" t="s">
        <v>45</v>
      </c>
      <c r="AW5" s="107" t="s">
        <v>45</v>
      </c>
      <c r="AX5" s="107" t="s">
        <v>45</v>
      </c>
      <c r="AY5" s="223"/>
    </row>
    <row r="6" ht="14.25" spans="1:51">
      <c r="A6" s="89"/>
      <c r="B6" s="195"/>
      <c r="C6" s="89"/>
      <c r="D6" s="27" t="s">
        <v>46</v>
      </c>
      <c r="E6" s="89"/>
      <c r="F6" s="26" t="s">
        <v>519</v>
      </c>
      <c r="G6" s="26">
        <v>35</v>
      </c>
      <c r="H6" s="53">
        <v>1</v>
      </c>
      <c r="I6" s="89"/>
      <c r="J6" s="89"/>
      <c r="K6" s="121" t="s">
        <v>45</v>
      </c>
      <c r="L6" s="121" t="s">
        <v>45</v>
      </c>
      <c r="M6" s="121" t="s">
        <v>45</v>
      </c>
      <c r="N6" s="121" t="s">
        <v>45</v>
      </c>
      <c r="O6" s="107">
        <v>13</v>
      </c>
      <c r="P6" s="107">
        <v>13</v>
      </c>
      <c r="Q6" s="107">
        <v>13</v>
      </c>
      <c r="R6" s="114">
        <v>1</v>
      </c>
      <c r="S6" s="107">
        <v>3</v>
      </c>
      <c r="T6" s="107">
        <v>3</v>
      </c>
      <c r="U6" s="107">
        <v>3</v>
      </c>
      <c r="V6" s="114">
        <v>1</v>
      </c>
      <c r="W6" s="107">
        <v>3</v>
      </c>
      <c r="X6" s="107">
        <v>3</v>
      </c>
      <c r="Y6" s="107">
        <v>3</v>
      </c>
      <c r="Z6" s="114">
        <v>1</v>
      </c>
      <c r="AA6" s="107">
        <v>6</v>
      </c>
      <c r="AB6" s="107">
        <v>6</v>
      </c>
      <c r="AC6" s="107">
        <v>6</v>
      </c>
      <c r="AD6" s="114">
        <v>1</v>
      </c>
      <c r="AE6" s="107">
        <v>3</v>
      </c>
      <c r="AF6" s="107">
        <v>3</v>
      </c>
      <c r="AG6" s="107">
        <v>3</v>
      </c>
      <c r="AH6" s="114">
        <v>1</v>
      </c>
      <c r="AI6" s="107">
        <v>3</v>
      </c>
      <c r="AJ6" s="107">
        <v>3</v>
      </c>
      <c r="AK6" s="107">
        <v>3</v>
      </c>
      <c r="AL6" s="114">
        <v>1</v>
      </c>
      <c r="AM6" s="107">
        <v>4</v>
      </c>
      <c r="AN6" s="107">
        <v>4</v>
      </c>
      <c r="AO6" s="107">
        <v>4</v>
      </c>
      <c r="AP6" s="114">
        <v>1</v>
      </c>
      <c r="AQ6" s="93" t="s">
        <v>45</v>
      </c>
      <c r="AR6" s="93" t="s">
        <v>45</v>
      </c>
      <c r="AS6" s="93" t="s">
        <v>45</v>
      </c>
      <c r="AT6" s="93" t="s">
        <v>45</v>
      </c>
      <c r="AU6" s="93" t="s">
        <v>45</v>
      </c>
      <c r="AV6" s="93" t="s">
        <v>45</v>
      </c>
      <c r="AW6" s="93" t="s">
        <v>45</v>
      </c>
      <c r="AX6" s="93" t="s">
        <v>45</v>
      </c>
      <c r="AY6" s="223"/>
    </row>
    <row r="7" ht="28.5" spans="1:51">
      <c r="A7" s="89"/>
      <c r="B7" s="197">
        <v>2</v>
      </c>
      <c r="C7" s="27" t="s">
        <v>47</v>
      </c>
      <c r="D7" s="27" t="s">
        <v>48</v>
      </c>
      <c r="E7" s="89"/>
      <c r="F7" s="26" t="s">
        <v>519</v>
      </c>
      <c r="G7" s="93" t="s">
        <v>45</v>
      </c>
      <c r="H7" s="59" t="s">
        <v>60</v>
      </c>
      <c r="I7" s="59" t="s">
        <v>26</v>
      </c>
      <c r="J7" s="59" t="s">
        <v>26</v>
      </c>
      <c r="K7" s="175" t="s">
        <v>49</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50</v>
      </c>
    </row>
    <row r="8" ht="14.25" spans="1:51">
      <c r="A8" s="89"/>
      <c r="B8" s="197">
        <v>3</v>
      </c>
      <c r="C8" s="27" t="s">
        <v>51</v>
      </c>
      <c r="D8" s="27" t="s">
        <v>52</v>
      </c>
      <c r="E8" s="89"/>
      <c r="F8" s="26" t="s">
        <v>53</v>
      </c>
      <c r="G8" s="54">
        <v>2998</v>
      </c>
      <c r="H8" s="163">
        <f>G8/5450</f>
        <v>0.550091743119266</v>
      </c>
      <c r="I8" s="77"/>
      <c r="J8" s="77"/>
      <c r="K8" s="78" t="s">
        <v>45</v>
      </c>
      <c r="L8" s="56" t="s">
        <v>45</v>
      </c>
      <c r="M8" s="56" t="s">
        <v>45</v>
      </c>
      <c r="N8" s="56" t="s">
        <v>45</v>
      </c>
      <c r="O8" s="56">
        <v>1200</v>
      </c>
      <c r="P8" s="177">
        <v>61</v>
      </c>
      <c r="Q8" s="56">
        <v>453</v>
      </c>
      <c r="R8" s="121">
        <v>0.3775</v>
      </c>
      <c r="S8" s="56">
        <v>613</v>
      </c>
      <c r="T8" s="93">
        <v>119</v>
      </c>
      <c r="U8" s="93">
        <v>327</v>
      </c>
      <c r="V8" s="121">
        <v>0.5334</v>
      </c>
      <c r="W8" s="56">
        <v>613</v>
      </c>
      <c r="X8" s="56">
        <v>120</v>
      </c>
      <c r="Y8" s="93">
        <v>415</v>
      </c>
      <c r="Z8" s="121">
        <v>0.677</v>
      </c>
      <c r="AA8" s="56">
        <v>1185</v>
      </c>
      <c r="AB8" s="177">
        <v>100</v>
      </c>
      <c r="AC8" s="93">
        <v>600</v>
      </c>
      <c r="AD8" s="121">
        <v>0.5063</v>
      </c>
      <c r="AE8" s="56">
        <v>613</v>
      </c>
      <c r="AF8" s="56">
        <v>76</v>
      </c>
      <c r="AG8" s="93">
        <v>386</v>
      </c>
      <c r="AH8" s="121">
        <v>0.6297</v>
      </c>
      <c r="AI8" s="56">
        <v>613</v>
      </c>
      <c r="AJ8" s="177">
        <v>98</v>
      </c>
      <c r="AK8" s="93">
        <v>442</v>
      </c>
      <c r="AL8" s="121">
        <v>0.721</v>
      </c>
      <c r="AM8" s="56">
        <v>613</v>
      </c>
      <c r="AN8" s="177">
        <v>114</v>
      </c>
      <c r="AO8" s="93">
        <v>375</v>
      </c>
      <c r="AP8" s="121">
        <v>0.6117</v>
      </c>
      <c r="AQ8" s="56" t="s">
        <v>45</v>
      </c>
      <c r="AR8" s="56" t="s">
        <v>45</v>
      </c>
      <c r="AS8" s="56" t="s">
        <v>45</v>
      </c>
      <c r="AT8" s="56" t="s">
        <v>45</v>
      </c>
      <c r="AU8" s="56" t="s">
        <v>45</v>
      </c>
      <c r="AV8" s="56" t="s">
        <v>45</v>
      </c>
      <c r="AW8" s="56" t="s">
        <v>45</v>
      </c>
      <c r="AX8" s="56" t="s">
        <v>45</v>
      </c>
      <c r="AY8" s="223"/>
    </row>
    <row r="9" ht="14.25" spans="1:51">
      <c r="A9" s="89"/>
      <c r="B9" s="195"/>
      <c r="C9" s="89"/>
      <c r="D9" s="27" t="s">
        <v>55</v>
      </c>
      <c r="E9" s="89"/>
      <c r="F9" s="26" t="s">
        <v>53</v>
      </c>
      <c r="G9" s="54">
        <v>1227</v>
      </c>
      <c r="H9" s="163">
        <f>G9/2200</f>
        <v>0.557727272727273</v>
      </c>
      <c r="I9" s="6"/>
      <c r="J9" s="6"/>
      <c r="K9" s="78" t="s">
        <v>45</v>
      </c>
      <c r="L9" s="56" t="s">
        <v>45</v>
      </c>
      <c r="M9" s="56" t="s">
        <v>45</v>
      </c>
      <c r="N9" s="56" t="s">
        <v>45</v>
      </c>
      <c r="O9" s="56">
        <v>475</v>
      </c>
      <c r="P9" s="93">
        <v>46</v>
      </c>
      <c r="Q9" s="56">
        <v>203</v>
      </c>
      <c r="R9" s="121">
        <v>0.4274</v>
      </c>
      <c r="S9" s="56">
        <v>275</v>
      </c>
      <c r="T9" s="56">
        <v>14</v>
      </c>
      <c r="U9" s="93">
        <v>150</v>
      </c>
      <c r="V9" s="121">
        <v>0.5455</v>
      </c>
      <c r="W9" s="56">
        <v>275</v>
      </c>
      <c r="X9" s="56">
        <v>65</v>
      </c>
      <c r="Y9" s="93">
        <v>197</v>
      </c>
      <c r="Z9" s="121">
        <v>0.7164</v>
      </c>
      <c r="AA9" s="56">
        <v>350</v>
      </c>
      <c r="AB9" s="93">
        <v>60</v>
      </c>
      <c r="AC9" s="56">
        <v>200</v>
      </c>
      <c r="AD9" s="121">
        <v>0.5714</v>
      </c>
      <c r="AE9" s="56">
        <v>275</v>
      </c>
      <c r="AF9" s="56">
        <v>26</v>
      </c>
      <c r="AG9" s="93">
        <v>136</v>
      </c>
      <c r="AH9" s="121">
        <v>0.4945</v>
      </c>
      <c r="AI9" s="56">
        <v>275</v>
      </c>
      <c r="AJ9" s="93">
        <v>6</v>
      </c>
      <c r="AK9" s="93">
        <v>171</v>
      </c>
      <c r="AL9" s="121">
        <v>0.6218</v>
      </c>
      <c r="AM9" s="56">
        <v>275</v>
      </c>
      <c r="AN9" s="56">
        <v>55</v>
      </c>
      <c r="AO9" s="93">
        <v>170</v>
      </c>
      <c r="AP9" s="121">
        <v>0.6182</v>
      </c>
      <c r="AQ9" s="56" t="s">
        <v>45</v>
      </c>
      <c r="AR9" s="56" t="s">
        <v>45</v>
      </c>
      <c r="AS9" s="56" t="s">
        <v>45</v>
      </c>
      <c r="AT9" s="56" t="s">
        <v>45</v>
      </c>
      <c r="AU9" s="56" t="s">
        <v>45</v>
      </c>
      <c r="AV9" s="56" t="s">
        <v>45</v>
      </c>
      <c r="AW9" s="56" t="s">
        <v>45</v>
      </c>
      <c r="AX9" s="56" t="s">
        <v>45</v>
      </c>
      <c r="AY9" s="223"/>
    </row>
    <row r="10" ht="14.25" spans="1:51">
      <c r="A10" s="60" t="s">
        <v>56</v>
      </c>
      <c r="B10" s="197">
        <v>4</v>
      </c>
      <c r="C10" s="27" t="s">
        <v>57</v>
      </c>
      <c r="D10" s="26" t="s">
        <v>58</v>
      </c>
      <c r="E10" s="27" t="s">
        <v>59</v>
      </c>
      <c r="F10" s="26" t="s">
        <v>25</v>
      </c>
      <c r="G10" s="59">
        <v>760</v>
      </c>
      <c r="H10" s="59" t="s">
        <v>60</v>
      </c>
      <c r="I10" s="93"/>
      <c r="J10" s="93"/>
      <c r="K10" s="96" t="s">
        <v>45</v>
      </c>
      <c r="L10" s="96" t="s">
        <v>45</v>
      </c>
      <c r="M10" s="96" t="s">
        <v>45</v>
      </c>
      <c r="N10" s="96" t="s">
        <v>45</v>
      </c>
      <c r="O10" s="96" t="s">
        <v>45</v>
      </c>
      <c r="P10" s="59">
        <v>760</v>
      </c>
      <c r="Q10" s="59">
        <v>760</v>
      </c>
      <c r="R10" s="59" t="s">
        <v>60</v>
      </c>
      <c r="S10" s="59"/>
      <c r="T10" s="59">
        <v>760</v>
      </c>
      <c r="U10" s="59">
        <v>760</v>
      </c>
      <c r="V10" s="59" t="s">
        <v>60</v>
      </c>
      <c r="W10" s="59"/>
      <c r="X10" s="59">
        <v>760</v>
      </c>
      <c r="Y10" s="59">
        <v>760</v>
      </c>
      <c r="Z10" s="59" t="s">
        <v>60</v>
      </c>
      <c r="AA10" s="59"/>
      <c r="AB10" s="59">
        <v>760</v>
      </c>
      <c r="AC10" s="59">
        <v>760</v>
      </c>
      <c r="AD10" s="59" t="s">
        <v>60</v>
      </c>
      <c r="AE10" s="59"/>
      <c r="AF10" s="59">
        <v>760</v>
      </c>
      <c r="AG10" s="59">
        <v>760</v>
      </c>
      <c r="AH10" s="59" t="s">
        <v>60</v>
      </c>
      <c r="AI10" s="59"/>
      <c r="AJ10" s="59">
        <v>760</v>
      </c>
      <c r="AK10" s="59">
        <v>760</v>
      </c>
      <c r="AL10" s="59" t="s">
        <v>60</v>
      </c>
      <c r="AM10" s="59"/>
      <c r="AN10" s="59">
        <v>760</v>
      </c>
      <c r="AO10" s="59">
        <v>760</v>
      </c>
      <c r="AP10" s="59" t="s">
        <v>60</v>
      </c>
      <c r="AQ10" s="93" t="s">
        <v>45</v>
      </c>
      <c r="AR10" s="93" t="s">
        <v>45</v>
      </c>
      <c r="AS10" s="93" t="s">
        <v>45</v>
      </c>
      <c r="AT10" s="93" t="s">
        <v>45</v>
      </c>
      <c r="AU10" s="93" t="s">
        <v>45</v>
      </c>
      <c r="AV10" s="93" t="s">
        <v>45</v>
      </c>
      <c r="AW10" s="93" t="s">
        <v>45</v>
      </c>
      <c r="AX10" s="93" t="s">
        <v>45</v>
      </c>
      <c r="AY10" s="223"/>
    </row>
    <row r="11" ht="14.25" spans="1:51">
      <c r="A11" s="89"/>
      <c r="B11" s="195"/>
      <c r="C11" s="89"/>
      <c r="D11" s="89"/>
      <c r="E11" s="27" t="s">
        <v>62</v>
      </c>
      <c r="F11" s="26" t="s">
        <v>25</v>
      </c>
      <c r="G11" s="59">
        <v>134615</v>
      </c>
      <c r="H11" s="59" t="s">
        <v>60</v>
      </c>
      <c r="I11" s="89"/>
      <c r="J11" s="89"/>
      <c r="K11" s="96" t="s">
        <v>45</v>
      </c>
      <c r="L11" s="96" t="s">
        <v>45</v>
      </c>
      <c r="M11" s="96" t="s">
        <v>45</v>
      </c>
      <c r="N11" s="96" t="s">
        <v>45</v>
      </c>
      <c r="O11" s="96" t="s">
        <v>45</v>
      </c>
      <c r="P11" s="59">
        <v>1364</v>
      </c>
      <c r="Q11" s="59">
        <v>6838</v>
      </c>
      <c r="R11" s="59" t="s">
        <v>60</v>
      </c>
      <c r="S11" s="96" t="s">
        <v>45</v>
      </c>
      <c r="T11" s="59">
        <v>4044</v>
      </c>
      <c r="U11" s="59">
        <v>20281</v>
      </c>
      <c r="V11" s="59" t="s">
        <v>60</v>
      </c>
      <c r="W11" s="96" t="s">
        <v>45</v>
      </c>
      <c r="X11" s="59">
        <v>1821</v>
      </c>
      <c r="Y11" s="59">
        <v>9106</v>
      </c>
      <c r="Z11" s="59" t="s">
        <v>60</v>
      </c>
      <c r="AA11" s="96" t="s">
        <v>45</v>
      </c>
      <c r="AB11" s="59">
        <v>9238</v>
      </c>
      <c r="AC11" s="59">
        <v>46752</v>
      </c>
      <c r="AD11" s="59" t="s">
        <v>60</v>
      </c>
      <c r="AE11" s="96" t="s">
        <v>45</v>
      </c>
      <c r="AF11" s="59">
        <v>5106</v>
      </c>
      <c r="AG11" s="59">
        <v>25518</v>
      </c>
      <c r="AH11" s="59" t="s">
        <v>60</v>
      </c>
      <c r="AI11" s="96" t="s">
        <v>45</v>
      </c>
      <c r="AJ11" s="59">
        <v>1968</v>
      </c>
      <c r="AK11" s="59">
        <v>9872</v>
      </c>
      <c r="AL11" s="59" t="s">
        <v>60</v>
      </c>
      <c r="AM11" s="96" t="s">
        <v>45</v>
      </c>
      <c r="AN11" s="59">
        <v>3245</v>
      </c>
      <c r="AO11" s="59">
        <v>16248</v>
      </c>
      <c r="AP11" s="59" t="s">
        <v>60</v>
      </c>
      <c r="AQ11" s="93" t="s">
        <v>45</v>
      </c>
      <c r="AR11" s="93" t="s">
        <v>45</v>
      </c>
      <c r="AS11" s="93" t="s">
        <v>45</v>
      </c>
      <c r="AT11" s="93" t="s">
        <v>45</v>
      </c>
      <c r="AU11" s="93" t="s">
        <v>45</v>
      </c>
      <c r="AV11" s="93" t="s">
        <v>45</v>
      </c>
      <c r="AW11" s="93" t="s">
        <v>45</v>
      </c>
      <c r="AX11" s="93" t="s">
        <v>45</v>
      </c>
      <c r="AY11" s="223"/>
    </row>
    <row r="12" ht="14.25" spans="1:51">
      <c r="A12" s="89"/>
      <c r="B12" s="195"/>
      <c r="C12" s="89"/>
      <c r="D12" s="89"/>
      <c r="E12" s="27" t="s">
        <v>63</v>
      </c>
      <c r="F12" s="26" t="s">
        <v>25</v>
      </c>
      <c r="G12" s="59">
        <v>788</v>
      </c>
      <c r="H12" s="59" t="s">
        <v>60</v>
      </c>
      <c r="I12" s="89"/>
      <c r="J12" s="89"/>
      <c r="K12" s="96" t="s">
        <v>45</v>
      </c>
      <c r="L12" s="96" t="s">
        <v>45</v>
      </c>
      <c r="M12" s="96" t="s">
        <v>45</v>
      </c>
      <c r="N12" s="96" t="s">
        <v>45</v>
      </c>
      <c r="O12" s="96" t="s">
        <v>45</v>
      </c>
      <c r="P12" s="59">
        <v>788</v>
      </c>
      <c r="Q12" s="59">
        <v>788</v>
      </c>
      <c r="R12" s="59" t="s">
        <v>60</v>
      </c>
      <c r="S12" s="96" t="s">
        <v>45</v>
      </c>
      <c r="T12" s="59">
        <v>788</v>
      </c>
      <c r="U12" s="59">
        <v>788</v>
      </c>
      <c r="V12" s="59" t="s">
        <v>60</v>
      </c>
      <c r="W12" s="96" t="s">
        <v>45</v>
      </c>
      <c r="X12" s="59">
        <v>788</v>
      </c>
      <c r="Y12" s="59">
        <v>788</v>
      </c>
      <c r="Z12" s="59" t="s">
        <v>60</v>
      </c>
      <c r="AA12" s="96" t="s">
        <v>45</v>
      </c>
      <c r="AB12" s="59">
        <v>788</v>
      </c>
      <c r="AC12" s="59">
        <v>788</v>
      </c>
      <c r="AD12" s="59" t="s">
        <v>60</v>
      </c>
      <c r="AE12" s="96" t="s">
        <v>45</v>
      </c>
      <c r="AF12" s="59">
        <v>788</v>
      </c>
      <c r="AG12" s="59">
        <v>788</v>
      </c>
      <c r="AH12" s="59" t="s">
        <v>60</v>
      </c>
      <c r="AI12" s="96" t="s">
        <v>45</v>
      </c>
      <c r="AJ12" s="59">
        <v>788</v>
      </c>
      <c r="AK12" s="59">
        <v>788</v>
      </c>
      <c r="AL12" s="59" t="s">
        <v>60</v>
      </c>
      <c r="AM12" s="96" t="s">
        <v>45</v>
      </c>
      <c r="AN12" s="59">
        <v>788</v>
      </c>
      <c r="AO12" s="59">
        <v>788</v>
      </c>
      <c r="AP12" s="59" t="s">
        <v>60</v>
      </c>
      <c r="AQ12" s="93" t="s">
        <v>45</v>
      </c>
      <c r="AR12" s="93" t="s">
        <v>45</v>
      </c>
      <c r="AS12" s="93" t="s">
        <v>45</v>
      </c>
      <c r="AT12" s="93" t="s">
        <v>45</v>
      </c>
      <c r="AU12" s="93" t="s">
        <v>45</v>
      </c>
      <c r="AV12" s="93" t="s">
        <v>45</v>
      </c>
      <c r="AW12" s="93" t="s">
        <v>45</v>
      </c>
      <c r="AX12" s="93" t="s">
        <v>45</v>
      </c>
      <c r="AY12" s="223"/>
    </row>
    <row r="13" ht="14.25" spans="1:51">
      <c r="A13" s="89"/>
      <c r="B13" s="195"/>
      <c r="C13" s="89"/>
      <c r="D13" s="89"/>
      <c r="E13" s="27" t="s">
        <v>64</v>
      </c>
      <c r="F13" s="26" t="s">
        <v>25</v>
      </c>
      <c r="G13" s="59">
        <v>25758</v>
      </c>
      <c r="H13" s="59" t="s">
        <v>60</v>
      </c>
      <c r="I13" s="89"/>
      <c r="J13" s="89"/>
      <c r="K13" s="96" t="s">
        <v>45</v>
      </c>
      <c r="L13" s="96" t="s">
        <v>45</v>
      </c>
      <c r="M13" s="96" t="s">
        <v>45</v>
      </c>
      <c r="N13" s="96" t="s">
        <v>45</v>
      </c>
      <c r="O13" s="96" t="s">
        <v>45</v>
      </c>
      <c r="P13" s="59">
        <v>1525</v>
      </c>
      <c r="Q13" s="59">
        <v>7681</v>
      </c>
      <c r="R13" s="59" t="s">
        <v>60</v>
      </c>
      <c r="S13" s="96" t="s">
        <v>45</v>
      </c>
      <c r="T13" s="59">
        <v>800</v>
      </c>
      <c r="U13" s="59">
        <v>4034</v>
      </c>
      <c r="V13" s="59" t="s">
        <v>60</v>
      </c>
      <c r="W13" s="96" t="s">
        <v>45</v>
      </c>
      <c r="X13" s="59">
        <v>515</v>
      </c>
      <c r="Y13" s="59">
        <v>2609</v>
      </c>
      <c r="Z13" s="59" t="s">
        <v>60</v>
      </c>
      <c r="AA13" s="96" t="s">
        <v>45</v>
      </c>
      <c r="AB13" s="59">
        <v>949</v>
      </c>
      <c r="AC13" s="59">
        <v>4812</v>
      </c>
      <c r="AD13" s="59" t="s">
        <v>60</v>
      </c>
      <c r="AE13" s="96" t="s">
        <v>45</v>
      </c>
      <c r="AF13" s="59">
        <v>402</v>
      </c>
      <c r="AG13" s="59">
        <v>2033</v>
      </c>
      <c r="AH13" s="59" t="s">
        <v>60</v>
      </c>
      <c r="AI13" s="96" t="s">
        <v>45</v>
      </c>
      <c r="AJ13" s="59">
        <v>286</v>
      </c>
      <c r="AK13" s="59">
        <v>1435</v>
      </c>
      <c r="AL13" s="59" t="s">
        <v>60</v>
      </c>
      <c r="AM13" s="96" t="s">
        <v>45</v>
      </c>
      <c r="AN13" s="59">
        <v>627</v>
      </c>
      <c r="AO13" s="59">
        <v>3154</v>
      </c>
      <c r="AP13" s="59" t="s">
        <v>60</v>
      </c>
      <c r="AQ13" s="93" t="s">
        <v>45</v>
      </c>
      <c r="AR13" s="93" t="s">
        <v>45</v>
      </c>
      <c r="AS13" s="93" t="s">
        <v>45</v>
      </c>
      <c r="AT13" s="93" t="s">
        <v>45</v>
      </c>
      <c r="AU13" s="93" t="s">
        <v>45</v>
      </c>
      <c r="AV13" s="93" t="s">
        <v>45</v>
      </c>
      <c r="AW13" s="93" t="s">
        <v>45</v>
      </c>
      <c r="AX13" s="93" t="s">
        <v>45</v>
      </c>
      <c r="AY13" s="223"/>
    </row>
    <row r="14" ht="14.25" spans="1:51">
      <c r="A14" s="89"/>
      <c r="B14" s="195"/>
      <c r="C14" s="89"/>
      <c r="D14" s="26" t="s">
        <v>65</v>
      </c>
      <c r="E14" s="27" t="s">
        <v>66</v>
      </c>
      <c r="F14" s="26" t="s">
        <v>25</v>
      </c>
      <c r="G14" s="59">
        <v>988</v>
      </c>
      <c r="H14" s="59" t="s">
        <v>60</v>
      </c>
      <c r="I14" s="89"/>
      <c r="J14" s="89"/>
      <c r="K14" s="96" t="s">
        <v>45</v>
      </c>
      <c r="L14" s="96" t="s">
        <v>45</v>
      </c>
      <c r="M14" s="96" t="s">
        <v>45</v>
      </c>
      <c r="N14" s="96" t="s">
        <v>45</v>
      </c>
      <c r="O14" s="96" t="s">
        <v>45</v>
      </c>
      <c r="P14" s="59">
        <v>988</v>
      </c>
      <c r="Q14" s="59">
        <v>988</v>
      </c>
      <c r="R14" s="59" t="s">
        <v>60</v>
      </c>
      <c r="S14" s="96" t="s">
        <v>45</v>
      </c>
      <c r="T14" s="59">
        <v>988</v>
      </c>
      <c r="U14" s="59">
        <v>988</v>
      </c>
      <c r="V14" s="59" t="s">
        <v>60</v>
      </c>
      <c r="W14" s="96" t="s">
        <v>45</v>
      </c>
      <c r="X14" s="59">
        <v>988</v>
      </c>
      <c r="Y14" s="59">
        <v>988</v>
      </c>
      <c r="Z14" s="59" t="s">
        <v>60</v>
      </c>
      <c r="AA14" s="96" t="s">
        <v>45</v>
      </c>
      <c r="AB14" s="59">
        <v>988</v>
      </c>
      <c r="AC14" s="59">
        <v>988</v>
      </c>
      <c r="AD14" s="59" t="s">
        <v>60</v>
      </c>
      <c r="AE14" s="96" t="s">
        <v>45</v>
      </c>
      <c r="AF14" s="59">
        <v>988</v>
      </c>
      <c r="AG14" s="59">
        <v>988</v>
      </c>
      <c r="AH14" s="59" t="s">
        <v>60</v>
      </c>
      <c r="AI14" s="96" t="s">
        <v>45</v>
      </c>
      <c r="AJ14" s="59">
        <v>988</v>
      </c>
      <c r="AK14" s="59">
        <v>988</v>
      </c>
      <c r="AL14" s="59" t="s">
        <v>60</v>
      </c>
      <c r="AM14" s="96" t="s">
        <v>45</v>
      </c>
      <c r="AN14" s="59">
        <v>988</v>
      </c>
      <c r="AO14" s="59">
        <v>988</v>
      </c>
      <c r="AP14" s="59" t="s">
        <v>60</v>
      </c>
      <c r="AQ14" s="93" t="s">
        <v>45</v>
      </c>
      <c r="AR14" s="93" t="s">
        <v>45</v>
      </c>
      <c r="AS14" s="93" t="s">
        <v>45</v>
      </c>
      <c r="AT14" s="93" t="s">
        <v>45</v>
      </c>
      <c r="AU14" s="93" t="s">
        <v>45</v>
      </c>
      <c r="AV14" s="93" t="s">
        <v>45</v>
      </c>
      <c r="AW14" s="93" t="s">
        <v>45</v>
      </c>
      <c r="AX14" s="93" t="s">
        <v>45</v>
      </c>
      <c r="AY14" s="223"/>
    </row>
    <row r="15" ht="14.25" spans="1:51">
      <c r="A15" s="89"/>
      <c r="B15" s="195"/>
      <c r="C15" s="89"/>
      <c r="D15" s="89"/>
      <c r="E15" s="27" t="s">
        <v>62</v>
      </c>
      <c r="F15" s="26" t="s">
        <v>25</v>
      </c>
      <c r="G15" s="59">
        <v>42890</v>
      </c>
      <c r="H15" s="59" t="s">
        <v>60</v>
      </c>
      <c r="I15" s="89"/>
      <c r="J15" s="89"/>
      <c r="K15" s="96" t="s">
        <v>45</v>
      </c>
      <c r="L15" s="96" t="s">
        <v>45</v>
      </c>
      <c r="M15" s="96" t="s">
        <v>45</v>
      </c>
      <c r="N15" s="96" t="s">
        <v>45</v>
      </c>
      <c r="O15" s="96" t="s">
        <v>45</v>
      </c>
      <c r="P15" s="59">
        <v>69</v>
      </c>
      <c r="Q15" s="59">
        <v>345</v>
      </c>
      <c r="R15" s="59" t="s">
        <v>60</v>
      </c>
      <c r="S15" s="96" t="s">
        <v>45</v>
      </c>
      <c r="T15" s="59">
        <v>1278</v>
      </c>
      <c r="U15" s="59">
        <v>6411</v>
      </c>
      <c r="V15" s="59" t="s">
        <v>60</v>
      </c>
      <c r="W15" s="96" t="s">
        <v>45</v>
      </c>
      <c r="X15" s="59">
        <v>286</v>
      </c>
      <c r="Y15" s="59">
        <v>1395</v>
      </c>
      <c r="Z15" s="59" t="s">
        <v>60</v>
      </c>
      <c r="AA15" s="96" t="s">
        <v>45</v>
      </c>
      <c r="AB15" s="59">
        <v>3759</v>
      </c>
      <c r="AC15" s="59">
        <v>18587</v>
      </c>
      <c r="AD15" s="59" t="s">
        <v>60</v>
      </c>
      <c r="AE15" s="96" t="s">
        <v>45</v>
      </c>
      <c r="AF15" s="59">
        <v>1795</v>
      </c>
      <c r="AG15" s="59">
        <v>8877</v>
      </c>
      <c r="AH15" s="59" t="s">
        <v>60</v>
      </c>
      <c r="AI15" s="96" t="s">
        <v>45</v>
      </c>
      <c r="AJ15" s="59">
        <v>594</v>
      </c>
      <c r="AK15" s="59">
        <v>2957</v>
      </c>
      <c r="AL15" s="59" t="s">
        <v>60</v>
      </c>
      <c r="AM15" s="96" t="s">
        <v>45</v>
      </c>
      <c r="AN15" s="59">
        <v>866</v>
      </c>
      <c r="AO15" s="59">
        <v>4318</v>
      </c>
      <c r="AP15" s="59" t="s">
        <v>60</v>
      </c>
      <c r="AQ15" s="93" t="s">
        <v>45</v>
      </c>
      <c r="AR15" s="93" t="s">
        <v>45</v>
      </c>
      <c r="AS15" s="93" t="s">
        <v>45</v>
      </c>
      <c r="AT15" s="93" t="s">
        <v>45</v>
      </c>
      <c r="AU15" s="93" t="s">
        <v>45</v>
      </c>
      <c r="AV15" s="93" t="s">
        <v>45</v>
      </c>
      <c r="AW15" s="93" t="s">
        <v>45</v>
      </c>
      <c r="AX15" s="93" t="s">
        <v>45</v>
      </c>
      <c r="AY15" s="223"/>
    </row>
    <row r="16" ht="27" customHeight="true" spans="1:51">
      <c r="A16" s="89"/>
      <c r="B16" s="195"/>
      <c r="C16" s="89"/>
      <c r="D16" s="89"/>
      <c r="E16" s="27" t="s">
        <v>63</v>
      </c>
      <c r="F16" s="26" t="s">
        <v>25</v>
      </c>
      <c r="G16" s="59">
        <v>1277</v>
      </c>
      <c r="H16" s="59" t="s">
        <v>60</v>
      </c>
      <c r="I16" s="89"/>
      <c r="J16" s="89"/>
      <c r="K16" s="96" t="s">
        <v>45</v>
      </c>
      <c r="L16" s="96" t="s">
        <v>45</v>
      </c>
      <c r="M16" s="96" t="s">
        <v>45</v>
      </c>
      <c r="N16" s="96" t="s">
        <v>45</v>
      </c>
      <c r="O16" s="96" t="s">
        <v>45</v>
      </c>
      <c r="P16" s="59">
        <v>1277</v>
      </c>
      <c r="Q16" s="59">
        <v>1277</v>
      </c>
      <c r="R16" s="59" t="s">
        <v>60</v>
      </c>
      <c r="S16" s="96" t="s">
        <v>45</v>
      </c>
      <c r="T16" s="59">
        <v>1277</v>
      </c>
      <c r="U16" s="59">
        <v>1277</v>
      </c>
      <c r="V16" s="59" t="s">
        <v>60</v>
      </c>
      <c r="W16" s="96" t="s">
        <v>45</v>
      </c>
      <c r="X16" s="59">
        <v>1277</v>
      </c>
      <c r="Y16" s="59">
        <v>1277</v>
      </c>
      <c r="Z16" s="59" t="s">
        <v>60</v>
      </c>
      <c r="AA16" s="96" t="s">
        <v>45</v>
      </c>
      <c r="AB16" s="59">
        <v>1277</v>
      </c>
      <c r="AC16" s="59">
        <v>1277</v>
      </c>
      <c r="AD16" s="59" t="s">
        <v>60</v>
      </c>
      <c r="AE16" s="96" t="s">
        <v>45</v>
      </c>
      <c r="AF16" s="59">
        <v>1277</v>
      </c>
      <c r="AG16" s="59">
        <v>1277</v>
      </c>
      <c r="AH16" s="59" t="s">
        <v>60</v>
      </c>
      <c r="AI16" s="96" t="s">
        <v>45</v>
      </c>
      <c r="AJ16" s="59">
        <v>1277</v>
      </c>
      <c r="AK16" s="59">
        <v>1277</v>
      </c>
      <c r="AL16" s="59" t="s">
        <v>60</v>
      </c>
      <c r="AM16" s="96" t="s">
        <v>45</v>
      </c>
      <c r="AN16" s="59">
        <v>1277</v>
      </c>
      <c r="AO16" s="59">
        <v>1277</v>
      </c>
      <c r="AP16" s="59" t="s">
        <v>60</v>
      </c>
      <c r="AQ16" s="93" t="s">
        <v>45</v>
      </c>
      <c r="AR16" s="93" t="s">
        <v>45</v>
      </c>
      <c r="AS16" s="93" t="s">
        <v>45</v>
      </c>
      <c r="AT16" s="93" t="s">
        <v>45</v>
      </c>
      <c r="AU16" s="93" t="s">
        <v>45</v>
      </c>
      <c r="AV16" s="93" t="s">
        <v>45</v>
      </c>
      <c r="AW16" s="93" t="s">
        <v>45</v>
      </c>
      <c r="AX16" s="93" t="s">
        <v>45</v>
      </c>
      <c r="AY16" s="223" t="s">
        <v>67</v>
      </c>
    </row>
    <row r="17" ht="14.25" spans="1:51">
      <c r="A17" s="89"/>
      <c r="B17" s="195"/>
      <c r="C17" s="89"/>
      <c r="D17" s="89"/>
      <c r="E17" s="27" t="s">
        <v>64</v>
      </c>
      <c r="F17" s="26" t="s">
        <v>25</v>
      </c>
      <c r="G17" s="59">
        <v>1137</v>
      </c>
      <c r="H17" s="59" t="s">
        <v>60</v>
      </c>
      <c r="I17" s="89"/>
      <c r="J17" s="89"/>
      <c r="K17" s="96" t="s">
        <v>45</v>
      </c>
      <c r="L17" s="96" t="s">
        <v>45</v>
      </c>
      <c r="M17" s="96" t="s">
        <v>45</v>
      </c>
      <c r="N17" s="96" t="s">
        <v>45</v>
      </c>
      <c r="O17" s="96" t="s">
        <v>45</v>
      </c>
      <c r="P17" s="59">
        <v>77</v>
      </c>
      <c r="Q17" s="59">
        <v>384</v>
      </c>
      <c r="R17" s="59" t="s">
        <v>60</v>
      </c>
      <c r="S17" s="96" t="s">
        <v>45</v>
      </c>
      <c r="T17" s="93" t="s">
        <v>45</v>
      </c>
      <c r="U17" s="93" t="s">
        <v>45</v>
      </c>
      <c r="V17" s="59" t="s">
        <v>60</v>
      </c>
      <c r="W17" s="96" t="s">
        <v>45</v>
      </c>
      <c r="X17" s="59">
        <v>10</v>
      </c>
      <c r="Y17" s="59">
        <v>50</v>
      </c>
      <c r="Z17" s="59" t="s">
        <v>60</v>
      </c>
      <c r="AA17" s="96" t="s">
        <v>45</v>
      </c>
      <c r="AB17" s="93">
        <v>44</v>
      </c>
      <c r="AC17" s="93">
        <v>209</v>
      </c>
      <c r="AD17" s="59" t="s">
        <v>60</v>
      </c>
      <c r="AE17" s="96" t="s">
        <v>45</v>
      </c>
      <c r="AF17" s="59">
        <v>50</v>
      </c>
      <c r="AG17" s="59">
        <v>250</v>
      </c>
      <c r="AH17" s="59" t="s">
        <v>60</v>
      </c>
      <c r="AI17" s="96" t="s">
        <v>45</v>
      </c>
      <c r="AJ17" s="59">
        <v>49</v>
      </c>
      <c r="AK17" s="59">
        <v>244</v>
      </c>
      <c r="AL17" s="59" t="s">
        <v>60</v>
      </c>
      <c r="AM17" s="96" t="s">
        <v>45</v>
      </c>
      <c r="AN17" s="96" t="s">
        <v>45</v>
      </c>
      <c r="AO17" s="96" t="s">
        <v>45</v>
      </c>
      <c r="AP17" s="59" t="s">
        <v>60</v>
      </c>
      <c r="AQ17" s="93" t="s">
        <v>45</v>
      </c>
      <c r="AR17" s="93" t="s">
        <v>45</v>
      </c>
      <c r="AS17" s="93" t="s">
        <v>45</v>
      </c>
      <c r="AT17" s="93" t="s">
        <v>45</v>
      </c>
      <c r="AU17" s="93" t="s">
        <v>45</v>
      </c>
      <c r="AV17" s="93" t="s">
        <v>45</v>
      </c>
      <c r="AW17" s="93" t="s">
        <v>45</v>
      </c>
      <c r="AX17" s="93" t="s">
        <v>45</v>
      </c>
      <c r="AY17" s="89"/>
    </row>
    <row r="18" ht="72" spans="1:51">
      <c r="A18" s="89"/>
      <c r="B18" s="198">
        <v>5</v>
      </c>
      <c r="C18" s="27" t="s">
        <v>68</v>
      </c>
      <c r="D18" s="27" t="s">
        <v>69</v>
      </c>
      <c r="E18" s="89"/>
      <c r="F18" s="26" t="s">
        <v>25</v>
      </c>
      <c r="G18" s="26">
        <v>21</v>
      </c>
      <c r="H18" s="53">
        <v>0.525</v>
      </c>
      <c r="I18" s="206" t="s">
        <v>71</v>
      </c>
      <c r="J18" s="206" t="s">
        <v>419</v>
      </c>
      <c r="K18" s="96" t="s">
        <v>45</v>
      </c>
      <c r="L18" s="96" t="s">
        <v>45</v>
      </c>
      <c r="M18" s="96" t="s">
        <v>45</v>
      </c>
      <c r="N18" s="96" t="s">
        <v>45</v>
      </c>
      <c r="O18" s="119">
        <v>1</v>
      </c>
      <c r="P18" s="119">
        <v>0</v>
      </c>
      <c r="Q18" s="119">
        <v>0.5</v>
      </c>
      <c r="R18" s="114">
        <v>0.5</v>
      </c>
      <c r="S18" s="119">
        <v>13</v>
      </c>
      <c r="T18" s="119">
        <v>0.5</v>
      </c>
      <c r="U18" s="119">
        <v>5</v>
      </c>
      <c r="V18" s="114">
        <f>U18/S18</f>
        <v>0.384615384615385</v>
      </c>
      <c r="W18" s="119" t="s">
        <v>45</v>
      </c>
      <c r="X18" s="119" t="s">
        <v>45</v>
      </c>
      <c r="Y18" s="119" t="s">
        <v>45</v>
      </c>
      <c r="Z18" s="119" t="s">
        <v>45</v>
      </c>
      <c r="AA18" s="119">
        <v>12</v>
      </c>
      <c r="AB18" s="119">
        <v>0</v>
      </c>
      <c r="AC18" s="119">
        <v>6</v>
      </c>
      <c r="AD18" s="114">
        <v>0.5</v>
      </c>
      <c r="AE18" s="119">
        <v>10</v>
      </c>
      <c r="AF18" s="119">
        <v>0.5</v>
      </c>
      <c r="AG18" s="119">
        <v>5.5</v>
      </c>
      <c r="AH18" s="114">
        <v>0.55</v>
      </c>
      <c r="AI18" s="119" t="s">
        <v>45</v>
      </c>
      <c r="AJ18" s="119" t="s">
        <v>45</v>
      </c>
      <c r="AK18" s="119" t="s">
        <v>45</v>
      </c>
      <c r="AL18" s="119" t="s">
        <v>45</v>
      </c>
      <c r="AM18" s="119">
        <v>4</v>
      </c>
      <c r="AN18" s="119">
        <v>2</v>
      </c>
      <c r="AO18" s="119">
        <v>4</v>
      </c>
      <c r="AP18" s="114">
        <v>1</v>
      </c>
      <c r="AQ18" s="93" t="s">
        <v>45</v>
      </c>
      <c r="AR18" s="93" t="s">
        <v>45</v>
      </c>
      <c r="AS18" s="93" t="s">
        <v>45</v>
      </c>
      <c r="AT18" s="93" t="s">
        <v>45</v>
      </c>
      <c r="AU18" s="93" t="s">
        <v>45</v>
      </c>
      <c r="AV18" s="93" t="s">
        <v>45</v>
      </c>
      <c r="AW18" s="93" t="s">
        <v>45</v>
      </c>
      <c r="AX18" s="107" t="s">
        <v>45</v>
      </c>
      <c r="AY18" s="27" t="s">
        <v>73</v>
      </c>
    </row>
    <row r="19" ht="28.5" spans="1:51">
      <c r="A19" s="89"/>
      <c r="B19" s="197">
        <v>6</v>
      </c>
      <c r="C19" s="27" t="s">
        <v>29</v>
      </c>
      <c r="D19" s="27" t="s">
        <v>72</v>
      </c>
      <c r="E19" s="89"/>
      <c r="F19" s="26" t="s">
        <v>25</v>
      </c>
      <c r="G19" s="59">
        <v>7.55</v>
      </c>
      <c r="H19" s="68">
        <v>0.2904</v>
      </c>
      <c r="I19" s="207"/>
      <c r="J19" s="207"/>
      <c r="K19" s="95" t="s">
        <v>45</v>
      </c>
      <c r="L19" s="95" t="s">
        <v>45</v>
      </c>
      <c r="M19" s="95" t="s">
        <v>45</v>
      </c>
      <c r="N19" s="95" t="s">
        <v>45</v>
      </c>
      <c r="O19" s="215">
        <v>2</v>
      </c>
      <c r="P19" s="215">
        <v>0</v>
      </c>
      <c r="Q19" s="215">
        <v>0.6</v>
      </c>
      <c r="R19" s="216">
        <v>0.3</v>
      </c>
      <c r="S19" s="215">
        <v>4</v>
      </c>
      <c r="T19" s="215">
        <v>0</v>
      </c>
      <c r="U19" s="215">
        <v>1</v>
      </c>
      <c r="V19" s="219">
        <v>0.25</v>
      </c>
      <c r="W19" s="220">
        <v>3</v>
      </c>
      <c r="X19" s="220">
        <v>0.15</v>
      </c>
      <c r="Y19" s="220">
        <v>1.5</v>
      </c>
      <c r="Z19" s="219">
        <v>0.5</v>
      </c>
      <c r="AA19" s="220">
        <v>5</v>
      </c>
      <c r="AB19" s="220">
        <v>0.25</v>
      </c>
      <c r="AC19" s="220">
        <v>1.25</v>
      </c>
      <c r="AD19" s="219">
        <v>0.25</v>
      </c>
      <c r="AE19" s="220">
        <v>4</v>
      </c>
      <c r="AF19" s="220">
        <v>1</v>
      </c>
      <c r="AG19" s="220">
        <v>2</v>
      </c>
      <c r="AH19" s="219">
        <v>0.5</v>
      </c>
      <c r="AI19" s="220">
        <v>1</v>
      </c>
      <c r="AJ19" s="220">
        <v>0</v>
      </c>
      <c r="AK19" s="220">
        <v>0.5</v>
      </c>
      <c r="AL19" s="219">
        <v>0.5</v>
      </c>
      <c r="AM19" s="220">
        <v>7</v>
      </c>
      <c r="AN19" s="220">
        <v>0</v>
      </c>
      <c r="AO19" s="220">
        <v>0.7</v>
      </c>
      <c r="AP19" s="219">
        <v>0.1</v>
      </c>
      <c r="AQ19" s="93" t="s">
        <v>45</v>
      </c>
      <c r="AR19" s="93" t="s">
        <v>45</v>
      </c>
      <c r="AS19" s="93" t="s">
        <v>45</v>
      </c>
      <c r="AT19" s="93" t="s">
        <v>45</v>
      </c>
      <c r="AU19" s="93" t="s">
        <v>45</v>
      </c>
      <c r="AV19" s="93" t="s">
        <v>45</v>
      </c>
      <c r="AW19" s="93" t="s">
        <v>45</v>
      </c>
      <c r="AX19" s="93" t="s">
        <v>45</v>
      </c>
      <c r="AY19" s="223" t="s">
        <v>73</v>
      </c>
    </row>
    <row r="20" ht="175.5" spans="1:51">
      <c r="A20" s="89"/>
      <c r="B20" s="197">
        <v>7</v>
      </c>
      <c r="C20" s="27" t="s">
        <v>74</v>
      </c>
      <c r="D20" s="27" t="s">
        <v>75</v>
      </c>
      <c r="E20" s="89"/>
      <c r="F20" s="26" t="s">
        <v>519</v>
      </c>
      <c r="G20" s="59">
        <v>2277</v>
      </c>
      <c r="H20" s="57" t="s">
        <v>60</v>
      </c>
      <c r="I20" s="95" t="s">
        <v>26</v>
      </c>
      <c r="J20" s="208" t="s">
        <v>421</v>
      </c>
      <c r="K20" s="97" t="s">
        <v>45</v>
      </c>
      <c r="L20" s="59">
        <v>62</v>
      </c>
      <c r="M20" s="59">
        <v>330</v>
      </c>
      <c r="N20" s="59" t="s">
        <v>60</v>
      </c>
      <c r="O20" s="95" t="s">
        <v>45</v>
      </c>
      <c r="P20" s="59">
        <v>145</v>
      </c>
      <c r="Q20" s="59">
        <v>529</v>
      </c>
      <c r="R20" s="59" t="s">
        <v>60</v>
      </c>
      <c r="S20" s="95" t="s">
        <v>45</v>
      </c>
      <c r="T20" s="59">
        <v>55</v>
      </c>
      <c r="U20" s="59">
        <v>272</v>
      </c>
      <c r="V20" s="59" t="s">
        <v>60</v>
      </c>
      <c r="W20" s="95" t="s">
        <v>45</v>
      </c>
      <c r="X20" s="59">
        <v>33</v>
      </c>
      <c r="Y20" s="59">
        <v>140</v>
      </c>
      <c r="Z20" s="59" t="s">
        <v>60</v>
      </c>
      <c r="AA20" s="95" t="s">
        <v>45</v>
      </c>
      <c r="AB20" s="59">
        <v>76</v>
      </c>
      <c r="AC20" s="59">
        <v>478</v>
      </c>
      <c r="AD20" s="59" t="s">
        <v>60</v>
      </c>
      <c r="AE20" s="95" t="s">
        <v>45</v>
      </c>
      <c r="AF20" s="59">
        <v>28</v>
      </c>
      <c r="AG20" s="59">
        <v>209</v>
      </c>
      <c r="AH20" s="59" t="s">
        <v>60</v>
      </c>
      <c r="AI20" s="95" t="s">
        <v>45</v>
      </c>
      <c r="AJ20" s="59">
        <v>17</v>
      </c>
      <c r="AK20" s="59">
        <v>116</v>
      </c>
      <c r="AL20" s="59" t="s">
        <v>60</v>
      </c>
      <c r="AM20" s="95" t="s">
        <v>45</v>
      </c>
      <c r="AN20" s="59">
        <v>48</v>
      </c>
      <c r="AO20" s="59">
        <v>203</v>
      </c>
      <c r="AP20" s="59" t="s">
        <v>60</v>
      </c>
      <c r="AQ20" s="95" t="s">
        <v>45</v>
      </c>
      <c r="AR20" s="95" t="s">
        <v>45</v>
      </c>
      <c r="AS20" s="95" t="s">
        <v>45</v>
      </c>
      <c r="AT20" s="95" t="s">
        <v>45</v>
      </c>
      <c r="AU20" s="95" t="s">
        <v>45</v>
      </c>
      <c r="AV20" s="95" t="s">
        <v>45</v>
      </c>
      <c r="AW20" s="95" t="s">
        <v>45</v>
      </c>
      <c r="AX20" s="95" t="s">
        <v>45</v>
      </c>
      <c r="AY20" s="223"/>
    </row>
    <row r="21" ht="28.5" spans="1:51">
      <c r="A21" s="89"/>
      <c r="B21" s="197">
        <v>8</v>
      </c>
      <c r="C21" s="27" t="s">
        <v>77</v>
      </c>
      <c r="D21" s="27" t="s">
        <v>78</v>
      </c>
      <c r="E21" s="89"/>
      <c r="F21" s="26" t="s">
        <v>79</v>
      </c>
      <c r="G21" s="26" t="s">
        <v>45</v>
      </c>
      <c r="H21" s="57" t="s">
        <v>60</v>
      </c>
      <c r="I21" s="26" t="s">
        <v>80</v>
      </c>
      <c r="J21" s="201"/>
      <c r="K21" s="201"/>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224"/>
    </row>
    <row r="22" ht="14.25" spans="1:51">
      <c r="A22" s="60" t="s">
        <v>31</v>
      </c>
      <c r="B22" s="197">
        <v>9</v>
      </c>
      <c r="C22" s="27" t="s">
        <v>82</v>
      </c>
      <c r="D22" s="27" t="s">
        <v>83</v>
      </c>
      <c r="E22" s="89"/>
      <c r="F22" s="26" t="s">
        <v>84</v>
      </c>
      <c r="G22" s="139">
        <v>124</v>
      </c>
      <c r="H22" s="63">
        <v>1.2277</v>
      </c>
      <c r="I22" s="72" t="s">
        <v>521</v>
      </c>
      <c r="J22" s="72" t="s">
        <v>522</v>
      </c>
      <c r="K22" s="78">
        <v>23</v>
      </c>
      <c r="L22" s="56">
        <v>4</v>
      </c>
      <c r="M22" s="56">
        <v>27</v>
      </c>
      <c r="N22" s="109">
        <f>M22/K22</f>
        <v>1.17391304347826</v>
      </c>
      <c r="O22" s="56">
        <v>13</v>
      </c>
      <c r="P22" s="56">
        <v>2</v>
      </c>
      <c r="Q22" s="56">
        <v>20</v>
      </c>
      <c r="R22" s="109">
        <f>Q22/13</f>
        <v>1.53846153846154</v>
      </c>
      <c r="S22" s="56">
        <v>4</v>
      </c>
      <c r="T22" s="56">
        <v>0</v>
      </c>
      <c r="U22" s="56">
        <v>1</v>
      </c>
      <c r="V22" s="109">
        <v>0.25</v>
      </c>
      <c r="W22" s="56">
        <v>4</v>
      </c>
      <c r="X22" s="56">
        <v>0</v>
      </c>
      <c r="Y22" s="56">
        <v>4</v>
      </c>
      <c r="Z22" s="109">
        <v>1</v>
      </c>
      <c r="AA22" s="56">
        <v>13</v>
      </c>
      <c r="AB22" s="56">
        <v>1</v>
      </c>
      <c r="AC22" s="56">
        <v>20</v>
      </c>
      <c r="AD22" s="109">
        <f>AC22/AA22</f>
        <v>1.53846153846154</v>
      </c>
      <c r="AE22" s="56">
        <v>33</v>
      </c>
      <c r="AF22" s="56">
        <v>0</v>
      </c>
      <c r="AG22" s="56">
        <v>29</v>
      </c>
      <c r="AH22" s="109">
        <v>0.8788</v>
      </c>
      <c r="AI22" s="56">
        <v>6</v>
      </c>
      <c r="AJ22" s="56">
        <v>2</v>
      </c>
      <c r="AK22" s="56">
        <v>17</v>
      </c>
      <c r="AL22" s="109">
        <v>2.8333</v>
      </c>
      <c r="AM22" s="56">
        <v>5</v>
      </c>
      <c r="AN22" s="56">
        <v>2</v>
      </c>
      <c r="AO22" s="56">
        <v>6</v>
      </c>
      <c r="AP22" s="109">
        <v>1.2</v>
      </c>
      <c r="AQ22" s="93" t="s">
        <v>45</v>
      </c>
      <c r="AR22" s="93" t="s">
        <v>45</v>
      </c>
      <c r="AS22" s="93" t="s">
        <v>45</v>
      </c>
      <c r="AT22" s="93" t="s">
        <v>45</v>
      </c>
      <c r="AU22" s="93" t="s">
        <v>45</v>
      </c>
      <c r="AV22" s="93" t="s">
        <v>45</v>
      </c>
      <c r="AW22" s="93" t="s">
        <v>45</v>
      </c>
      <c r="AX22" s="93" t="s">
        <v>45</v>
      </c>
      <c r="AY22" s="223" t="s">
        <v>86</v>
      </c>
    </row>
    <row r="23" ht="14.25" spans="1:51">
      <c r="A23" s="89"/>
      <c r="B23" s="195"/>
      <c r="C23" s="89"/>
      <c r="D23" s="27" t="s">
        <v>87</v>
      </c>
      <c r="E23" s="89"/>
      <c r="F23" s="26" t="s">
        <v>84</v>
      </c>
      <c r="G23" s="139">
        <v>1</v>
      </c>
      <c r="H23" s="61">
        <v>0.0345</v>
      </c>
      <c r="I23" s="22"/>
      <c r="J23" s="22"/>
      <c r="K23" s="56">
        <v>8</v>
      </c>
      <c r="L23" s="56">
        <v>0</v>
      </c>
      <c r="M23" s="56">
        <v>0</v>
      </c>
      <c r="N23" s="109">
        <v>0</v>
      </c>
      <c r="O23" s="56">
        <v>6</v>
      </c>
      <c r="P23" s="56">
        <v>0</v>
      </c>
      <c r="Q23" s="56">
        <v>1</v>
      </c>
      <c r="R23" s="109">
        <v>0.1667</v>
      </c>
      <c r="S23" s="56">
        <v>1</v>
      </c>
      <c r="T23" s="56">
        <v>0</v>
      </c>
      <c r="U23" s="56">
        <v>0</v>
      </c>
      <c r="V23" s="109">
        <v>0</v>
      </c>
      <c r="W23" s="56">
        <v>0</v>
      </c>
      <c r="X23" s="56">
        <v>0</v>
      </c>
      <c r="Y23" s="56">
        <v>0</v>
      </c>
      <c r="Z23" s="109">
        <v>0</v>
      </c>
      <c r="AA23" s="56">
        <v>5</v>
      </c>
      <c r="AB23" s="56">
        <v>0</v>
      </c>
      <c r="AC23" s="56">
        <v>0</v>
      </c>
      <c r="AD23" s="109">
        <v>0</v>
      </c>
      <c r="AE23" s="56">
        <v>5</v>
      </c>
      <c r="AF23" s="56">
        <v>0</v>
      </c>
      <c r="AG23" s="56">
        <v>0</v>
      </c>
      <c r="AH23" s="109">
        <v>0</v>
      </c>
      <c r="AI23" s="56">
        <v>3</v>
      </c>
      <c r="AJ23" s="56">
        <v>0</v>
      </c>
      <c r="AK23" s="56">
        <v>0</v>
      </c>
      <c r="AL23" s="109">
        <v>0</v>
      </c>
      <c r="AM23" s="56">
        <v>1</v>
      </c>
      <c r="AN23" s="56">
        <v>0</v>
      </c>
      <c r="AO23" s="56">
        <v>0</v>
      </c>
      <c r="AP23" s="109">
        <v>0</v>
      </c>
      <c r="AQ23" s="93" t="s">
        <v>45</v>
      </c>
      <c r="AR23" s="93" t="s">
        <v>45</v>
      </c>
      <c r="AS23" s="93" t="s">
        <v>45</v>
      </c>
      <c r="AT23" s="93" t="s">
        <v>45</v>
      </c>
      <c r="AU23" s="93" t="s">
        <v>45</v>
      </c>
      <c r="AV23" s="93" t="s">
        <v>45</v>
      </c>
      <c r="AW23" s="93" t="s">
        <v>45</v>
      </c>
      <c r="AX23" s="93" t="s">
        <v>45</v>
      </c>
      <c r="AY23" s="89"/>
    </row>
    <row r="24" ht="14.25" spans="1:51">
      <c r="A24" s="89"/>
      <c r="B24" s="195"/>
      <c r="C24" s="89"/>
      <c r="D24" s="27" t="s">
        <v>88</v>
      </c>
      <c r="E24" s="89"/>
      <c r="F24" s="26" t="s">
        <v>84</v>
      </c>
      <c r="G24" s="139">
        <v>34</v>
      </c>
      <c r="H24" s="61">
        <v>0.6415</v>
      </c>
      <c r="I24" s="22"/>
      <c r="J24" s="22"/>
      <c r="K24" s="88">
        <v>13</v>
      </c>
      <c r="L24" s="56">
        <v>2</v>
      </c>
      <c r="M24" s="56">
        <v>6</v>
      </c>
      <c r="N24" s="109">
        <v>0.4615</v>
      </c>
      <c r="O24" s="56">
        <v>10</v>
      </c>
      <c r="P24" s="56">
        <v>3</v>
      </c>
      <c r="Q24" s="56">
        <v>7</v>
      </c>
      <c r="R24" s="109">
        <v>0.7</v>
      </c>
      <c r="S24" s="56">
        <v>4</v>
      </c>
      <c r="T24" s="56">
        <v>0</v>
      </c>
      <c r="U24" s="56">
        <v>3</v>
      </c>
      <c r="V24" s="109">
        <v>0.75</v>
      </c>
      <c r="W24" s="56">
        <v>3</v>
      </c>
      <c r="X24" s="56">
        <v>0</v>
      </c>
      <c r="Y24" s="56">
        <v>2</v>
      </c>
      <c r="Z24" s="109">
        <v>0.67</v>
      </c>
      <c r="AA24" s="56">
        <v>10</v>
      </c>
      <c r="AB24" s="56">
        <v>2</v>
      </c>
      <c r="AC24" s="56">
        <v>3</v>
      </c>
      <c r="AD24" s="109">
        <v>0.3</v>
      </c>
      <c r="AE24" s="56">
        <v>5</v>
      </c>
      <c r="AF24" s="56">
        <v>1</v>
      </c>
      <c r="AG24" s="56">
        <v>2</v>
      </c>
      <c r="AH24" s="109">
        <v>0.4</v>
      </c>
      <c r="AI24" s="56">
        <v>2</v>
      </c>
      <c r="AJ24" s="56">
        <v>0</v>
      </c>
      <c r="AK24" s="56">
        <v>5</v>
      </c>
      <c r="AL24" s="109">
        <v>2.5</v>
      </c>
      <c r="AM24" s="56">
        <v>6</v>
      </c>
      <c r="AN24" s="56">
        <v>2</v>
      </c>
      <c r="AO24" s="56">
        <v>6</v>
      </c>
      <c r="AP24" s="109">
        <v>1</v>
      </c>
      <c r="AQ24" s="93" t="s">
        <v>45</v>
      </c>
      <c r="AR24" s="93" t="s">
        <v>45</v>
      </c>
      <c r="AS24" s="93" t="s">
        <v>45</v>
      </c>
      <c r="AT24" s="93" t="s">
        <v>45</v>
      </c>
      <c r="AU24" s="93" t="s">
        <v>45</v>
      </c>
      <c r="AV24" s="93" t="s">
        <v>45</v>
      </c>
      <c r="AW24" s="93" t="s">
        <v>45</v>
      </c>
      <c r="AX24" s="93" t="s">
        <v>45</v>
      </c>
      <c r="AY24" s="89"/>
    </row>
    <row r="25" ht="19.5" spans="1:51">
      <c r="A25" s="89"/>
      <c r="B25" s="197">
        <v>10</v>
      </c>
      <c r="C25" s="26" t="s">
        <v>89</v>
      </c>
      <c r="D25" s="27" t="s">
        <v>90</v>
      </c>
      <c r="E25" s="89"/>
      <c r="F25" s="200" t="s">
        <v>91</v>
      </c>
      <c r="G25" s="26">
        <v>295</v>
      </c>
      <c r="H25" s="53">
        <v>1.0498</v>
      </c>
      <c r="I25" s="170" t="s">
        <v>523</v>
      </c>
      <c r="J25" s="170" t="s">
        <v>424</v>
      </c>
      <c r="K25" s="169" t="s">
        <v>45</v>
      </c>
      <c r="L25" s="166" t="s">
        <v>45</v>
      </c>
      <c r="M25" s="113" t="s">
        <v>45</v>
      </c>
      <c r="N25" s="113" t="s">
        <v>45</v>
      </c>
      <c r="O25" s="119">
        <v>63</v>
      </c>
      <c r="P25" s="119">
        <v>6</v>
      </c>
      <c r="Q25" s="119">
        <v>66</v>
      </c>
      <c r="R25" s="120">
        <v>1.0476</v>
      </c>
      <c r="S25" s="119">
        <v>23</v>
      </c>
      <c r="T25" s="119">
        <v>2</v>
      </c>
      <c r="U25" s="119">
        <v>20</v>
      </c>
      <c r="V25" s="120">
        <v>0.8696</v>
      </c>
      <c r="W25" s="119">
        <v>15</v>
      </c>
      <c r="X25" s="119">
        <v>0</v>
      </c>
      <c r="Y25" s="119">
        <v>16</v>
      </c>
      <c r="Z25" s="120">
        <v>1.0667</v>
      </c>
      <c r="AA25" s="119">
        <v>75</v>
      </c>
      <c r="AB25" s="119">
        <v>5</v>
      </c>
      <c r="AC25" s="119">
        <v>85</v>
      </c>
      <c r="AD25" s="120">
        <v>1.1333</v>
      </c>
      <c r="AE25" s="119">
        <v>61</v>
      </c>
      <c r="AF25" s="119">
        <v>1</v>
      </c>
      <c r="AG25" s="119">
        <v>62</v>
      </c>
      <c r="AH25" s="120">
        <v>1.0164</v>
      </c>
      <c r="AI25" s="119">
        <v>15</v>
      </c>
      <c r="AJ25" s="119">
        <v>5</v>
      </c>
      <c r="AK25" s="119">
        <v>14</v>
      </c>
      <c r="AL25" s="120">
        <v>0.9333</v>
      </c>
      <c r="AM25" s="119">
        <v>29</v>
      </c>
      <c r="AN25" s="119">
        <v>2</v>
      </c>
      <c r="AO25" s="119">
        <v>32</v>
      </c>
      <c r="AP25" s="120">
        <v>1.1034</v>
      </c>
      <c r="AQ25" s="93" t="s">
        <v>45</v>
      </c>
      <c r="AR25" s="93" t="s">
        <v>45</v>
      </c>
      <c r="AS25" s="93" t="s">
        <v>45</v>
      </c>
      <c r="AT25" s="93" t="s">
        <v>45</v>
      </c>
      <c r="AU25" s="93" t="s">
        <v>45</v>
      </c>
      <c r="AV25" s="93" t="s">
        <v>45</v>
      </c>
      <c r="AW25" s="93" t="s">
        <v>45</v>
      </c>
      <c r="AX25" s="93" t="s">
        <v>45</v>
      </c>
      <c r="AY25" s="223"/>
    </row>
    <row r="26" ht="19.5" spans="1:51">
      <c r="A26" s="89"/>
      <c r="B26" s="195"/>
      <c r="C26" s="89"/>
      <c r="D26" s="27" t="s">
        <v>93</v>
      </c>
      <c r="E26" s="89"/>
      <c r="F26" s="200" t="s">
        <v>91</v>
      </c>
      <c r="G26" s="26">
        <v>74</v>
      </c>
      <c r="H26" s="53">
        <v>4.1111</v>
      </c>
      <c r="I26" s="89"/>
      <c r="J26" s="89"/>
      <c r="K26" s="169" t="s">
        <v>45</v>
      </c>
      <c r="L26" s="166" t="s">
        <v>45</v>
      </c>
      <c r="M26" s="113" t="s">
        <v>45</v>
      </c>
      <c r="N26" s="113" t="s">
        <v>45</v>
      </c>
      <c r="O26" s="119">
        <v>3</v>
      </c>
      <c r="P26" s="119">
        <v>2</v>
      </c>
      <c r="Q26" s="119">
        <v>10</v>
      </c>
      <c r="R26" s="120">
        <v>3.3333</v>
      </c>
      <c r="S26" s="119">
        <v>2</v>
      </c>
      <c r="T26" s="119">
        <v>5</v>
      </c>
      <c r="U26" s="119">
        <v>5</v>
      </c>
      <c r="V26" s="120">
        <v>2.5</v>
      </c>
      <c r="W26" s="119">
        <v>1</v>
      </c>
      <c r="X26" s="119">
        <v>0</v>
      </c>
      <c r="Y26" s="119">
        <v>2</v>
      </c>
      <c r="Z26" s="120">
        <v>2</v>
      </c>
      <c r="AA26" s="119">
        <v>6</v>
      </c>
      <c r="AB26" s="119">
        <v>0</v>
      </c>
      <c r="AC26" s="119">
        <v>18</v>
      </c>
      <c r="AD26" s="120">
        <v>3</v>
      </c>
      <c r="AE26" s="119">
        <v>3</v>
      </c>
      <c r="AF26" s="119">
        <v>0</v>
      </c>
      <c r="AG26" s="119">
        <v>24</v>
      </c>
      <c r="AH26" s="120">
        <v>8</v>
      </c>
      <c r="AI26" s="119">
        <v>1</v>
      </c>
      <c r="AJ26" s="119">
        <v>0</v>
      </c>
      <c r="AK26" s="119">
        <v>5</v>
      </c>
      <c r="AL26" s="120">
        <v>5</v>
      </c>
      <c r="AM26" s="119">
        <v>2</v>
      </c>
      <c r="AN26" s="119">
        <v>0</v>
      </c>
      <c r="AO26" s="119">
        <v>10</v>
      </c>
      <c r="AP26" s="120">
        <v>5</v>
      </c>
      <c r="AQ26" s="93" t="s">
        <v>45</v>
      </c>
      <c r="AR26" s="93" t="s">
        <v>45</v>
      </c>
      <c r="AS26" s="93" t="s">
        <v>45</v>
      </c>
      <c r="AT26" s="93" t="s">
        <v>45</v>
      </c>
      <c r="AU26" s="93" t="s">
        <v>45</v>
      </c>
      <c r="AV26" s="93" t="s">
        <v>45</v>
      </c>
      <c r="AW26" s="93" t="s">
        <v>45</v>
      </c>
      <c r="AX26" s="93" t="s">
        <v>45</v>
      </c>
      <c r="AY26" s="223"/>
    </row>
    <row r="27" ht="19.5" spans="1:51">
      <c r="A27" s="89"/>
      <c r="B27" s="195"/>
      <c r="C27" s="89"/>
      <c r="D27" s="27" t="s">
        <v>94</v>
      </c>
      <c r="E27" s="89"/>
      <c r="F27" s="200" t="s">
        <v>91</v>
      </c>
      <c r="G27" s="26">
        <v>32</v>
      </c>
      <c r="H27" s="53">
        <v>2.1333</v>
      </c>
      <c r="I27" s="89"/>
      <c r="J27" s="89"/>
      <c r="K27" s="169" t="s">
        <v>45</v>
      </c>
      <c r="L27" s="166" t="s">
        <v>45</v>
      </c>
      <c r="M27" s="113" t="s">
        <v>45</v>
      </c>
      <c r="N27" s="113" t="s">
        <v>45</v>
      </c>
      <c r="O27" s="119">
        <v>2</v>
      </c>
      <c r="P27" s="119">
        <v>3</v>
      </c>
      <c r="Q27" s="119">
        <v>5</v>
      </c>
      <c r="R27" s="120">
        <v>2.5</v>
      </c>
      <c r="S27" s="119">
        <v>2</v>
      </c>
      <c r="T27" s="119">
        <v>3</v>
      </c>
      <c r="U27" s="119">
        <v>3</v>
      </c>
      <c r="V27" s="120">
        <v>1.5</v>
      </c>
      <c r="W27" s="119">
        <v>1</v>
      </c>
      <c r="X27" s="119">
        <v>0</v>
      </c>
      <c r="Y27" s="119">
        <v>2</v>
      </c>
      <c r="Z27" s="120">
        <v>2</v>
      </c>
      <c r="AA27" s="119">
        <v>4</v>
      </c>
      <c r="AB27" s="119">
        <v>0</v>
      </c>
      <c r="AC27" s="119">
        <v>10</v>
      </c>
      <c r="AD27" s="120">
        <v>2.5</v>
      </c>
      <c r="AE27" s="119">
        <v>3</v>
      </c>
      <c r="AF27" s="119">
        <v>0</v>
      </c>
      <c r="AG27" s="119">
        <v>7</v>
      </c>
      <c r="AH27" s="120">
        <v>2.3333</v>
      </c>
      <c r="AI27" s="119">
        <v>1</v>
      </c>
      <c r="AJ27" s="119">
        <v>0</v>
      </c>
      <c r="AK27" s="119">
        <v>1</v>
      </c>
      <c r="AL27" s="120">
        <v>1</v>
      </c>
      <c r="AM27" s="119">
        <v>2</v>
      </c>
      <c r="AN27" s="119">
        <v>0</v>
      </c>
      <c r="AO27" s="119">
        <v>4</v>
      </c>
      <c r="AP27" s="120">
        <v>2</v>
      </c>
      <c r="AQ27" s="93" t="s">
        <v>45</v>
      </c>
      <c r="AR27" s="93" t="s">
        <v>45</v>
      </c>
      <c r="AS27" s="93" t="s">
        <v>45</v>
      </c>
      <c r="AT27" s="93" t="s">
        <v>45</v>
      </c>
      <c r="AU27" s="93" t="s">
        <v>45</v>
      </c>
      <c r="AV27" s="93" t="s">
        <v>45</v>
      </c>
      <c r="AW27" s="93" t="s">
        <v>45</v>
      </c>
      <c r="AX27" s="93" t="s">
        <v>45</v>
      </c>
      <c r="AY27" s="223"/>
    </row>
    <row r="28" ht="19.5" spans="1:51">
      <c r="A28" s="89"/>
      <c r="B28" s="195"/>
      <c r="C28" s="89"/>
      <c r="D28" s="27" t="s">
        <v>95</v>
      </c>
      <c r="E28" s="89"/>
      <c r="F28" s="200" t="s">
        <v>91</v>
      </c>
      <c r="G28" s="26">
        <v>792</v>
      </c>
      <c r="H28" s="53">
        <v>0.8</v>
      </c>
      <c r="I28" s="89"/>
      <c r="J28" s="89"/>
      <c r="K28" s="169" t="s">
        <v>45</v>
      </c>
      <c r="L28" s="166" t="s">
        <v>45</v>
      </c>
      <c r="M28" s="113" t="s">
        <v>45</v>
      </c>
      <c r="N28" s="113" t="s">
        <v>45</v>
      </c>
      <c r="O28" s="119">
        <v>48</v>
      </c>
      <c r="P28" s="119">
        <v>5</v>
      </c>
      <c r="Q28" s="119">
        <v>26</v>
      </c>
      <c r="R28" s="120">
        <v>0.5417</v>
      </c>
      <c r="S28" s="119">
        <v>130</v>
      </c>
      <c r="T28" s="119">
        <v>12</v>
      </c>
      <c r="U28" s="119">
        <v>57</v>
      </c>
      <c r="V28" s="120">
        <v>0.4385</v>
      </c>
      <c r="W28" s="119">
        <v>55</v>
      </c>
      <c r="X28" s="119">
        <v>8</v>
      </c>
      <c r="Y28" s="119">
        <v>100</v>
      </c>
      <c r="Z28" s="120">
        <v>1.8182</v>
      </c>
      <c r="AA28" s="119">
        <v>230</v>
      </c>
      <c r="AB28" s="119">
        <v>77</v>
      </c>
      <c r="AC28" s="119">
        <v>142</v>
      </c>
      <c r="AD28" s="120">
        <v>0.6174</v>
      </c>
      <c r="AE28" s="119">
        <v>152</v>
      </c>
      <c r="AF28" s="119">
        <v>36</v>
      </c>
      <c r="AG28" s="119">
        <v>103</v>
      </c>
      <c r="AH28" s="120">
        <v>0.6776</v>
      </c>
      <c r="AI28" s="119">
        <v>75</v>
      </c>
      <c r="AJ28" s="119">
        <v>51</v>
      </c>
      <c r="AK28" s="119">
        <v>84</v>
      </c>
      <c r="AL28" s="120">
        <v>1.12</v>
      </c>
      <c r="AM28" s="119">
        <v>300</v>
      </c>
      <c r="AN28" s="119">
        <v>166</v>
      </c>
      <c r="AO28" s="119">
        <v>280</v>
      </c>
      <c r="AP28" s="120">
        <v>0.9333</v>
      </c>
      <c r="AQ28" s="93" t="s">
        <v>45</v>
      </c>
      <c r="AR28" s="93" t="s">
        <v>45</v>
      </c>
      <c r="AS28" s="93" t="s">
        <v>45</v>
      </c>
      <c r="AT28" s="93" t="s">
        <v>45</v>
      </c>
      <c r="AU28" s="93" t="s">
        <v>45</v>
      </c>
      <c r="AV28" s="93" t="s">
        <v>45</v>
      </c>
      <c r="AW28" s="93" t="s">
        <v>45</v>
      </c>
      <c r="AX28" s="93" t="s">
        <v>45</v>
      </c>
      <c r="AY28" s="223"/>
    </row>
    <row r="29" ht="19.5" spans="1:51">
      <c r="A29" s="89"/>
      <c r="B29" s="195"/>
      <c r="C29" s="89"/>
      <c r="D29" s="27" t="s">
        <v>96</v>
      </c>
      <c r="E29" s="89"/>
      <c r="F29" s="200" t="s">
        <v>91</v>
      </c>
      <c r="G29" s="26">
        <v>2449</v>
      </c>
      <c r="H29" s="53">
        <v>1.126</v>
      </c>
      <c r="I29" s="89"/>
      <c r="J29" s="89"/>
      <c r="K29" s="169" t="s">
        <v>45</v>
      </c>
      <c r="L29" s="166" t="s">
        <v>45</v>
      </c>
      <c r="M29" s="113" t="s">
        <v>45</v>
      </c>
      <c r="N29" s="113" t="s">
        <v>45</v>
      </c>
      <c r="O29" s="119">
        <v>290</v>
      </c>
      <c r="P29" s="119">
        <v>301</v>
      </c>
      <c r="Q29" s="119">
        <v>301</v>
      </c>
      <c r="R29" s="120">
        <v>1.0379</v>
      </c>
      <c r="S29" s="119">
        <v>237</v>
      </c>
      <c r="T29" s="119">
        <v>239</v>
      </c>
      <c r="U29" s="119">
        <v>239</v>
      </c>
      <c r="V29" s="120">
        <v>1.0084</v>
      </c>
      <c r="W29" s="119">
        <v>148</v>
      </c>
      <c r="X29" s="119">
        <v>0</v>
      </c>
      <c r="Y29" s="119">
        <v>148</v>
      </c>
      <c r="Z29" s="120">
        <v>1</v>
      </c>
      <c r="AA29" s="119">
        <v>613</v>
      </c>
      <c r="AB29" s="119">
        <v>831</v>
      </c>
      <c r="AC29" s="119">
        <v>831</v>
      </c>
      <c r="AD29" s="120">
        <v>1.3556</v>
      </c>
      <c r="AE29" s="119">
        <v>412</v>
      </c>
      <c r="AF29" s="119">
        <v>397</v>
      </c>
      <c r="AG29" s="119">
        <v>437</v>
      </c>
      <c r="AH29" s="120">
        <v>1.0607</v>
      </c>
      <c r="AI29" s="119">
        <v>184</v>
      </c>
      <c r="AJ29" s="119">
        <v>0</v>
      </c>
      <c r="AK29" s="119">
        <v>184</v>
      </c>
      <c r="AL29" s="120">
        <v>1</v>
      </c>
      <c r="AM29" s="119">
        <v>291</v>
      </c>
      <c r="AN29" s="119">
        <v>121</v>
      </c>
      <c r="AO29" s="119">
        <v>309</v>
      </c>
      <c r="AP29" s="120">
        <v>1.0619</v>
      </c>
      <c r="AQ29" s="93" t="s">
        <v>45</v>
      </c>
      <c r="AR29" s="93" t="s">
        <v>45</v>
      </c>
      <c r="AS29" s="93" t="s">
        <v>45</v>
      </c>
      <c r="AT29" s="93" t="s">
        <v>45</v>
      </c>
      <c r="AU29" s="93" t="s">
        <v>45</v>
      </c>
      <c r="AV29" s="93" t="s">
        <v>45</v>
      </c>
      <c r="AW29" s="93" t="s">
        <v>45</v>
      </c>
      <c r="AX29" s="93" t="s">
        <v>45</v>
      </c>
      <c r="AY29" s="223"/>
    </row>
    <row r="30" ht="19.5" spans="1:51">
      <c r="A30" s="89"/>
      <c r="B30" s="197">
        <v>11</v>
      </c>
      <c r="C30" s="27" t="s">
        <v>97</v>
      </c>
      <c r="D30" s="27" t="s">
        <v>98</v>
      </c>
      <c r="E30" s="89"/>
      <c r="F30" s="26" t="s">
        <v>91</v>
      </c>
      <c r="G30" s="26">
        <v>260</v>
      </c>
      <c r="H30" s="53">
        <v>0.8</v>
      </c>
      <c r="I30" s="171" t="s">
        <v>524</v>
      </c>
      <c r="J30" s="171" t="s">
        <v>525</v>
      </c>
      <c r="K30" s="169" t="s">
        <v>45</v>
      </c>
      <c r="L30" s="166" t="s">
        <v>45</v>
      </c>
      <c r="M30" s="113" t="s">
        <v>45</v>
      </c>
      <c r="N30" s="113" t="s">
        <v>45</v>
      </c>
      <c r="O30" s="119">
        <v>30</v>
      </c>
      <c r="P30" s="119">
        <v>0</v>
      </c>
      <c r="Q30" s="119">
        <v>30</v>
      </c>
      <c r="R30" s="120">
        <v>1</v>
      </c>
      <c r="S30" s="119">
        <v>40</v>
      </c>
      <c r="T30" s="119">
        <v>0</v>
      </c>
      <c r="U30" s="119">
        <v>0</v>
      </c>
      <c r="V30" s="120">
        <v>0</v>
      </c>
      <c r="W30" s="119">
        <v>25</v>
      </c>
      <c r="X30" s="119">
        <v>0</v>
      </c>
      <c r="Y30" s="119">
        <v>25</v>
      </c>
      <c r="Z30" s="120">
        <v>1</v>
      </c>
      <c r="AA30" s="119">
        <v>100</v>
      </c>
      <c r="AB30" s="119">
        <v>0</v>
      </c>
      <c r="AC30" s="119">
        <v>75</v>
      </c>
      <c r="AD30" s="120">
        <v>0.75</v>
      </c>
      <c r="AE30" s="119">
        <v>60</v>
      </c>
      <c r="AF30" s="119">
        <v>60</v>
      </c>
      <c r="AG30" s="119">
        <v>60</v>
      </c>
      <c r="AH30" s="120">
        <v>1</v>
      </c>
      <c r="AI30" s="119">
        <v>30</v>
      </c>
      <c r="AJ30" s="119">
        <v>30</v>
      </c>
      <c r="AK30" s="119">
        <v>30</v>
      </c>
      <c r="AL30" s="120">
        <v>1</v>
      </c>
      <c r="AM30" s="119">
        <v>40</v>
      </c>
      <c r="AN30" s="119">
        <v>40</v>
      </c>
      <c r="AO30" s="119">
        <v>40</v>
      </c>
      <c r="AP30" s="120">
        <v>1</v>
      </c>
      <c r="AQ30" s="93" t="s">
        <v>45</v>
      </c>
      <c r="AR30" s="93" t="s">
        <v>45</v>
      </c>
      <c r="AS30" s="93" t="s">
        <v>45</v>
      </c>
      <c r="AT30" s="93" t="s">
        <v>45</v>
      </c>
      <c r="AU30" s="93" t="s">
        <v>45</v>
      </c>
      <c r="AV30" s="93" t="s">
        <v>45</v>
      </c>
      <c r="AW30" s="93" t="s">
        <v>45</v>
      </c>
      <c r="AX30" s="93" t="s">
        <v>45</v>
      </c>
      <c r="AY30" s="223"/>
    </row>
    <row r="31" ht="19.5" spans="1:51">
      <c r="A31" s="89"/>
      <c r="B31" s="195"/>
      <c r="C31" s="89"/>
      <c r="D31" s="27" t="s">
        <v>100</v>
      </c>
      <c r="E31" s="89"/>
      <c r="F31" s="26" t="s">
        <v>91</v>
      </c>
      <c r="G31" s="26">
        <v>276</v>
      </c>
      <c r="H31" s="53">
        <v>1.0739</v>
      </c>
      <c r="I31" s="23"/>
      <c r="J31" s="23"/>
      <c r="K31" s="169" t="s">
        <v>45</v>
      </c>
      <c r="L31" s="166" t="s">
        <v>45</v>
      </c>
      <c r="M31" s="113" t="s">
        <v>45</v>
      </c>
      <c r="N31" s="113" t="s">
        <v>45</v>
      </c>
      <c r="O31" s="119">
        <v>32</v>
      </c>
      <c r="P31" s="119">
        <v>2</v>
      </c>
      <c r="Q31" s="119">
        <v>34</v>
      </c>
      <c r="R31" s="120">
        <v>1.0625</v>
      </c>
      <c r="S31" s="119">
        <v>70</v>
      </c>
      <c r="T31" s="119">
        <v>0</v>
      </c>
      <c r="U31" s="119">
        <v>70</v>
      </c>
      <c r="V31" s="120">
        <v>1</v>
      </c>
      <c r="W31" s="119">
        <v>13</v>
      </c>
      <c r="X31" s="119">
        <v>0</v>
      </c>
      <c r="Y31" s="119">
        <v>13</v>
      </c>
      <c r="Z31" s="120">
        <v>1</v>
      </c>
      <c r="AA31" s="119">
        <v>29</v>
      </c>
      <c r="AB31" s="119">
        <v>0</v>
      </c>
      <c r="AC31" s="119">
        <v>29</v>
      </c>
      <c r="AD31" s="120">
        <v>1</v>
      </c>
      <c r="AE31" s="119">
        <v>40</v>
      </c>
      <c r="AF31" s="119">
        <v>0</v>
      </c>
      <c r="AG31" s="119">
        <v>40</v>
      </c>
      <c r="AH31" s="120">
        <v>1</v>
      </c>
      <c r="AI31" s="119">
        <v>11</v>
      </c>
      <c r="AJ31" s="119">
        <v>0</v>
      </c>
      <c r="AK31" s="119">
        <v>11</v>
      </c>
      <c r="AL31" s="120">
        <v>1</v>
      </c>
      <c r="AM31" s="119">
        <v>62</v>
      </c>
      <c r="AN31" s="119">
        <v>12</v>
      </c>
      <c r="AO31" s="119">
        <v>79</v>
      </c>
      <c r="AP31" s="120">
        <v>1.2742</v>
      </c>
      <c r="AQ31" s="93" t="s">
        <v>45</v>
      </c>
      <c r="AR31" s="93" t="s">
        <v>45</v>
      </c>
      <c r="AS31" s="93" t="s">
        <v>45</v>
      </c>
      <c r="AT31" s="93" t="s">
        <v>45</v>
      </c>
      <c r="AU31" s="93" t="s">
        <v>45</v>
      </c>
      <c r="AV31" s="93" t="s">
        <v>45</v>
      </c>
      <c r="AW31" s="93" t="s">
        <v>45</v>
      </c>
      <c r="AX31" s="93" t="s">
        <v>45</v>
      </c>
      <c r="AY31" s="223"/>
    </row>
    <row r="32" ht="69.75" customHeight="true" spans="1:51">
      <c r="A32" s="89"/>
      <c r="B32" s="197">
        <v>12</v>
      </c>
      <c r="C32" s="27" t="s">
        <v>101</v>
      </c>
      <c r="D32" s="27" t="s">
        <v>102</v>
      </c>
      <c r="E32" s="89"/>
      <c r="F32" s="26" t="s">
        <v>91</v>
      </c>
      <c r="G32" s="26">
        <v>126</v>
      </c>
      <c r="H32" s="53">
        <v>0.7875</v>
      </c>
      <c r="I32" s="148" t="s">
        <v>526</v>
      </c>
      <c r="J32" s="148" t="s">
        <v>426</v>
      </c>
      <c r="K32" s="169" t="s">
        <v>45</v>
      </c>
      <c r="L32" s="166" t="s">
        <v>45</v>
      </c>
      <c r="M32" s="113" t="s">
        <v>45</v>
      </c>
      <c r="N32" s="113" t="s">
        <v>45</v>
      </c>
      <c r="O32" s="119">
        <v>30</v>
      </c>
      <c r="P32" s="119">
        <v>15</v>
      </c>
      <c r="Q32" s="119">
        <v>30</v>
      </c>
      <c r="R32" s="120">
        <v>1</v>
      </c>
      <c r="S32" s="119">
        <v>10</v>
      </c>
      <c r="T32" s="119">
        <v>1</v>
      </c>
      <c r="U32" s="119">
        <v>7</v>
      </c>
      <c r="V32" s="120">
        <v>0.7</v>
      </c>
      <c r="W32" s="119">
        <v>22</v>
      </c>
      <c r="X32" s="119">
        <v>4</v>
      </c>
      <c r="Y32" s="119">
        <v>25</v>
      </c>
      <c r="Z32" s="120">
        <v>1.1364</v>
      </c>
      <c r="AA32" s="119">
        <v>40</v>
      </c>
      <c r="AB32" s="119">
        <v>14</v>
      </c>
      <c r="AC32" s="119">
        <v>20</v>
      </c>
      <c r="AD32" s="120">
        <v>0.5</v>
      </c>
      <c r="AE32" s="119">
        <v>16</v>
      </c>
      <c r="AF32" s="119">
        <v>7</v>
      </c>
      <c r="AG32" s="119">
        <v>12</v>
      </c>
      <c r="AH32" s="120">
        <v>0.75</v>
      </c>
      <c r="AI32" s="119">
        <v>15</v>
      </c>
      <c r="AJ32" s="119">
        <v>3</v>
      </c>
      <c r="AK32" s="119">
        <v>10</v>
      </c>
      <c r="AL32" s="120">
        <v>0.6667</v>
      </c>
      <c r="AM32" s="119">
        <v>27</v>
      </c>
      <c r="AN32" s="119">
        <v>13</v>
      </c>
      <c r="AO32" s="119">
        <v>22</v>
      </c>
      <c r="AP32" s="120">
        <v>0.8148</v>
      </c>
      <c r="AQ32" s="93" t="s">
        <v>45</v>
      </c>
      <c r="AR32" s="93" t="s">
        <v>45</v>
      </c>
      <c r="AS32" s="93" t="s">
        <v>45</v>
      </c>
      <c r="AT32" s="93" t="s">
        <v>45</v>
      </c>
      <c r="AU32" s="93" t="s">
        <v>45</v>
      </c>
      <c r="AV32" s="93" t="s">
        <v>45</v>
      </c>
      <c r="AW32" s="93" t="s">
        <v>45</v>
      </c>
      <c r="AX32" s="93" t="s">
        <v>45</v>
      </c>
      <c r="AY32" s="223"/>
    </row>
    <row r="33" ht="55.5" customHeight="true" spans="1:51">
      <c r="A33" s="89"/>
      <c r="B33" s="198">
        <v>13</v>
      </c>
      <c r="C33" s="27" t="s">
        <v>104</v>
      </c>
      <c r="D33" s="27" t="s">
        <v>105</v>
      </c>
      <c r="E33" s="89"/>
      <c r="F33" s="26" t="s">
        <v>25</v>
      </c>
      <c r="G33" s="26" t="s">
        <v>60</v>
      </c>
      <c r="H33" s="53">
        <v>0.456</v>
      </c>
      <c r="I33" s="209" t="s">
        <v>427</v>
      </c>
      <c r="J33" s="210" t="s">
        <v>428</v>
      </c>
      <c r="K33" s="169" t="s">
        <v>45</v>
      </c>
      <c r="L33" s="166" t="s">
        <v>45</v>
      </c>
      <c r="M33" s="113" t="s">
        <v>45</v>
      </c>
      <c r="N33" s="113" t="s">
        <v>45</v>
      </c>
      <c r="O33" s="136">
        <v>109</v>
      </c>
      <c r="P33" s="26" t="s">
        <v>527</v>
      </c>
      <c r="Q33" s="114">
        <v>0.5</v>
      </c>
      <c r="R33" s="217">
        <v>0.5</v>
      </c>
      <c r="S33" s="136">
        <v>150</v>
      </c>
      <c r="T33" s="26" t="s">
        <v>528</v>
      </c>
      <c r="U33" s="114">
        <v>0.35</v>
      </c>
      <c r="V33" s="114">
        <v>0.35</v>
      </c>
      <c r="W33" s="136">
        <v>80</v>
      </c>
      <c r="X33" s="26">
        <v>0</v>
      </c>
      <c r="Y33" s="107">
        <v>80</v>
      </c>
      <c r="Z33" s="114">
        <v>1</v>
      </c>
      <c r="AA33" s="136">
        <v>260</v>
      </c>
      <c r="AB33" s="26" t="s">
        <v>529</v>
      </c>
      <c r="AC33" s="114">
        <v>0.5</v>
      </c>
      <c r="AD33" s="114">
        <v>0.5</v>
      </c>
      <c r="AE33" s="136">
        <v>160</v>
      </c>
      <c r="AF33" s="26" t="s">
        <v>528</v>
      </c>
      <c r="AG33" s="114">
        <v>0.5</v>
      </c>
      <c r="AH33" s="114">
        <v>0.5</v>
      </c>
      <c r="AI33" s="136">
        <v>39</v>
      </c>
      <c r="AJ33" s="26">
        <v>7.8</v>
      </c>
      <c r="AK33" s="107">
        <v>39</v>
      </c>
      <c r="AL33" s="114">
        <v>1</v>
      </c>
      <c r="AM33" s="136">
        <v>100</v>
      </c>
      <c r="AN33" s="114">
        <v>0.15</v>
      </c>
      <c r="AO33" s="26" t="s">
        <v>530</v>
      </c>
      <c r="AP33" s="114">
        <v>0.6</v>
      </c>
      <c r="AQ33" s="59" t="s">
        <v>45</v>
      </c>
      <c r="AR33" s="59" t="s">
        <v>45</v>
      </c>
      <c r="AS33" s="59" t="s">
        <v>45</v>
      </c>
      <c r="AT33" s="59" t="s">
        <v>45</v>
      </c>
      <c r="AU33" s="59" t="s">
        <v>45</v>
      </c>
      <c r="AV33" s="59" t="s">
        <v>45</v>
      </c>
      <c r="AW33" s="59" t="s">
        <v>45</v>
      </c>
      <c r="AX33" s="59" t="s">
        <v>45</v>
      </c>
      <c r="AY33" s="223" t="s">
        <v>531</v>
      </c>
    </row>
    <row r="34" ht="69" customHeight="true" spans="1:51">
      <c r="A34" s="89"/>
      <c r="B34" s="195"/>
      <c r="C34" s="89"/>
      <c r="D34" s="27" t="s">
        <v>106</v>
      </c>
      <c r="E34" s="89"/>
      <c r="F34" s="201"/>
      <c r="G34" s="26">
        <v>1.85</v>
      </c>
      <c r="H34" s="53">
        <v>0.6167</v>
      </c>
      <c r="I34" s="89"/>
      <c r="J34" s="89"/>
      <c r="K34" s="169" t="s">
        <v>45</v>
      </c>
      <c r="L34" s="169" t="s">
        <v>45</v>
      </c>
      <c r="M34" s="169" t="s">
        <v>45</v>
      </c>
      <c r="N34" s="169" t="s">
        <v>45</v>
      </c>
      <c r="O34" s="169" t="s">
        <v>45</v>
      </c>
      <c r="P34" s="169" t="s">
        <v>45</v>
      </c>
      <c r="Q34" s="169" t="s">
        <v>45</v>
      </c>
      <c r="R34" s="169" t="s">
        <v>45</v>
      </c>
      <c r="S34" s="169" t="s">
        <v>45</v>
      </c>
      <c r="T34" s="169" t="s">
        <v>45</v>
      </c>
      <c r="U34" s="169" t="s">
        <v>45</v>
      </c>
      <c r="V34" s="169" t="s">
        <v>45</v>
      </c>
      <c r="W34" s="136">
        <v>1</v>
      </c>
      <c r="X34" s="136">
        <v>0.3</v>
      </c>
      <c r="Y34" s="136">
        <v>0.8</v>
      </c>
      <c r="Z34" s="209">
        <v>0.8</v>
      </c>
      <c r="AA34" s="136">
        <v>1</v>
      </c>
      <c r="AB34" s="26" t="s">
        <v>528</v>
      </c>
      <c r="AC34" s="136">
        <v>0.5</v>
      </c>
      <c r="AD34" s="209">
        <v>0.5</v>
      </c>
      <c r="AE34" s="136">
        <v>1</v>
      </c>
      <c r="AF34" s="136">
        <v>0.1</v>
      </c>
      <c r="AG34" s="136">
        <v>0.55</v>
      </c>
      <c r="AH34" s="209">
        <v>0.55</v>
      </c>
      <c r="AI34" s="119" t="s">
        <v>45</v>
      </c>
      <c r="AJ34" s="119" t="s">
        <v>45</v>
      </c>
      <c r="AK34" s="119" t="s">
        <v>45</v>
      </c>
      <c r="AL34" s="119" t="s">
        <v>45</v>
      </c>
      <c r="AM34" s="119" t="s">
        <v>45</v>
      </c>
      <c r="AN34" s="119" t="s">
        <v>45</v>
      </c>
      <c r="AO34" s="119" t="s">
        <v>45</v>
      </c>
      <c r="AP34" s="119" t="s">
        <v>45</v>
      </c>
      <c r="AQ34" s="93" t="s">
        <v>45</v>
      </c>
      <c r="AR34" s="93" t="s">
        <v>45</v>
      </c>
      <c r="AS34" s="93" t="s">
        <v>45</v>
      </c>
      <c r="AT34" s="93" t="s">
        <v>45</v>
      </c>
      <c r="AU34" s="93" t="s">
        <v>45</v>
      </c>
      <c r="AV34" s="93" t="s">
        <v>45</v>
      </c>
      <c r="AW34" s="93" t="s">
        <v>45</v>
      </c>
      <c r="AX34" s="93" t="s">
        <v>45</v>
      </c>
      <c r="AY34" s="223" t="s">
        <v>73</v>
      </c>
    </row>
    <row r="35" ht="28.5" spans="1:51">
      <c r="A35" s="89"/>
      <c r="B35" s="197">
        <v>14</v>
      </c>
      <c r="C35" s="27" t="s">
        <v>107</v>
      </c>
      <c r="D35" s="27" t="s">
        <v>108</v>
      </c>
      <c r="E35" s="89"/>
      <c r="F35" s="26" t="s">
        <v>25</v>
      </c>
      <c r="G35" s="95" t="s">
        <v>45</v>
      </c>
      <c r="H35" s="59" t="s">
        <v>60</v>
      </c>
      <c r="I35" s="150"/>
      <c r="J35" s="150"/>
      <c r="K35" s="175" t="s">
        <v>109</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110</v>
      </c>
    </row>
    <row r="36" ht="28.5" spans="1:51">
      <c r="A36" s="89"/>
      <c r="B36" s="197">
        <v>15</v>
      </c>
      <c r="C36" s="27" t="s">
        <v>111</v>
      </c>
      <c r="D36" s="27" t="s">
        <v>112</v>
      </c>
      <c r="E36" s="27" t="s">
        <v>113</v>
      </c>
      <c r="F36" s="26" t="s">
        <v>25</v>
      </c>
      <c r="G36" s="59">
        <v>86</v>
      </c>
      <c r="H36" s="59" t="s">
        <v>60</v>
      </c>
      <c r="I36" s="211"/>
      <c r="J36" s="211"/>
      <c r="K36" s="93">
        <v>86</v>
      </c>
      <c r="L36" s="95" t="s">
        <v>45</v>
      </c>
      <c r="M36" s="95" t="s">
        <v>45</v>
      </c>
      <c r="N36" s="95" t="s">
        <v>45</v>
      </c>
      <c r="O36" s="59">
        <v>86</v>
      </c>
      <c r="P36" s="59">
        <v>86</v>
      </c>
      <c r="Q36" s="94" t="s">
        <v>45</v>
      </c>
      <c r="R36" s="59" t="s">
        <v>60</v>
      </c>
      <c r="S36" s="59">
        <v>86</v>
      </c>
      <c r="T36" s="59">
        <v>86</v>
      </c>
      <c r="U36" s="94" t="s">
        <v>45</v>
      </c>
      <c r="V36" s="59" t="s">
        <v>60</v>
      </c>
      <c r="W36" s="59">
        <v>86</v>
      </c>
      <c r="X36" s="59">
        <v>86</v>
      </c>
      <c r="Y36" s="94" t="s">
        <v>45</v>
      </c>
      <c r="Z36" s="59" t="s">
        <v>60</v>
      </c>
      <c r="AA36" s="59">
        <v>86</v>
      </c>
      <c r="AB36" s="59">
        <v>86</v>
      </c>
      <c r="AC36" s="94" t="s">
        <v>45</v>
      </c>
      <c r="AD36" s="59" t="s">
        <v>60</v>
      </c>
      <c r="AE36" s="59">
        <v>86</v>
      </c>
      <c r="AF36" s="59">
        <v>86</v>
      </c>
      <c r="AG36" s="94" t="s">
        <v>45</v>
      </c>
      <c r="AH36" s="59" t="s">
        <v>60</v>
      </c>
      <c r="AI36" s="59">
        <v>86</v>
      </c>
      <c r="AJ36" s="59">
        <v>86</v>
      </c>
      <c r="AK36" s="94" t="s">
        <v>45</v>
      </c>
      <c r="AL36" s="59" t="s">
        <v>60</v>
      </c>
      <c r="AM36" s="59">
        <v>86</v>
      </c>
      <c r="AN36" s="59">
        <v>86</v>
      </c>
      <c r="AO36" s="94" t="s">
        <v>45</v>
      </c>
      <c r="AP36" s="59" t="s">
        <v>60</v>
      </c>
      <c r="AQ36" s="93" t="s">
        <v>45</v>
      </c>
      <c r="AR36" s="95" t="s">
        <v>45</v>
      </c>
      <c r="AS36" s="95" t="s">
        <v>45</v>
      </c>
      <c r="AT36" s="95" t="s">
        <v>45</v>
      </c>
      <c r="AU36" s="93" t="s">
        <v>45</v>
      </c>
      <c r="AV36" s="95" t="s">
        <v>45</v>
      </c>
      <c r="AW36" s="95" t="s">
        <v>45</v>
      </c>
      <c r="AX36" s="95" t="s">
        <v>45</v>
      </c>
      <c r="AY36" s="223"/>
    </row>
    <row r="37" ht="14.25" spans="1:51">
      <c r="A37" s="89"/>
      <c r="B37" s="195"/>
      <c r="C37" s="89"/>
      <c r="D37" s="89"/>
      <c r="E37" s="27" t="s">
        <v>114</v>
      </c>
      <c r="F37" s="26" t="s">
        <v>25</v>
      </c>
      <c r="G37" s="59">
        <v>17948</v>
      </c>
      <c r="H37" s="59" t="s">
        <v>60</v>
      </c>
      <c r="I37" s="6"/>
      <c r="J37" s="6"/>
      <c r="K37" s="94" t="s">
        <v>45</v>
      </c>
      <c r="L37" s="95" t="s">
        <v>45</v>
      </c>
      <c r="M37" s="95" t="s">
        <v>45</v>
      </c>
      <c r="N37" s="95" t="s">
        <v>45</v>
      </c>
      <c r="O37" s="59" t="s">
        <v>45</v>
      </c>
      <c r="P37" s="111">
        <v>1296</v>
      </c>
      <c r="Q37" s="94" t="s">
        <v>45</v>
      </c>
      <c r="R37" s="59" t="s">
        <v>60</v>
      </c>
      <c r="S37" s="59" t="s">
        <v>45</v>
      </c>
      <c r="T37" s="111">
        <v>2104</v>
      </c>
      <c r="U37" s="94" t="s">
        <v>45</v>
      </c>
      <c r="V37" s="59" t="s">
        <v>60</v>
      </c>
      <c r="W37" s="59" t="s">
        <v>45</v>
      </c>
      <c r="X37" s="111">
        <v>1096</v>
      </c>
      <c r="Y37" s="94" t="s">
        <v>45</v>
      </c>
      <c r="Z37" s="59" t="s">
        <v>60</v>
      </c>
      <c r="AA37" s="59" t="s">
        <v>45</v>
      </c>
      <c r="AB37" s="111">
        <v>5938</v>
      </c>
      <c r="AC37" s="94" t="s">
        <v>45</v>
      </c>
      <c r="AD37" s="59" t="s">
        <v>60</v>
      </c>
      <c r="AE37" s="59" t="s">
        <v>45</v>
      </c>
      <c r="AF37" s="111">
        <v>2837</v>
      </c>
      <c r="AG37" s="94" t="s">
        <v>45</v>
      </c>
      <c r="AH37" s="59" t="s">
        <v>60</v>
      </c>
      <c r="AI37" s="59" t="s">
        <v>45</v>
      </c>
      <c r="AJ37" s="111">
        <v>1222</v>
      </c>
      <c r="AK37" s="94" t="s">
        <v>45</v>
      </c>
      <c r="AL37" s="59" t="s">
        <v>60</v>
      </c>
      <c r="AM37" s="59" t="s">
        <v>45</v>
      </c>
      <c r="AN37" s="111">
        <v>3455</v>
      </c>
      <c r="AO37" s="94" t="s">
        <v>45</v>
      </c>
      <c r="AP37" s="59" t="s">
        <v>60</v>
      </c>
      <c r="AQ37" s="93" t="s">
        <v>45</v>
      </c>
      <c r="AR37" s="95" t="s">
        <v>45</v>
      </c>
      <c r="AS37" s="95" t="s">
        <v>45</v>
      </c>
      <c r="AT37" s="95" t="s">
        <v>45</v>
      </c>
      <c r="AU37" s="93" t="s">
        <v>45</v>
      </c>
      <c r="AV37" s="95" t="s">
        <v>45</v>
      </c>
      <c r="AW37" s="95" t="s">
        <v>45</v>
      </c>
      <c r="AX37" s="95" t="s">
        <v>45</v>
      </c>
      <c r="AY37" s="223"/>
    </row>
    <row r="38" ht="28.5" spans="1:51">
      <c r="A38" s="89"/>
      <c r="B38" s="195"/>
      <c r="C38" s="89"/>
      <c r="D38" s="89"/>
      <c r="E38" s="27" t="s">
        <v>115</v>
      </c>
      <c r="F38" s="26" t="s">
        <v>25</v>
      </c>
      <c r="G38" s="59">
        <v>86</v>
      </c>
      <c r="H38" s="57" t="s">
        <v>60</v>
      </c>
      <c r="I38" s="6"/>
      <c r="J38" s="6"/>
      <c r="K38" s="96">
        <v>86</v>
      </c>
      <c r="L38" s="95" t="s">
        <v>45</v>
      </c>
      <c r="M38" s="95" t="s">
        <v>45</v>
      </c>
      <c r="N38" s="95" t="s">
        <v>45</v>
      </c>
      <c r="O38" s="59">
        <v>86</v>
      </c>
      <c r="P38" s="59">
        <v>86</v>
      </c>
      <c r="Q38" s="94" t="s">
        <v>45</v>
      </c>
      <c r="R38" s="59" t="s">
        <v>60</v>
      </c>
      <c r="S38" s="59">
        <v>86</v>
      </c>
      <c r="T38" s="59">
        <v>86</v>
      </c>
      <c r="U38" s="94" t="s">
        <v>45</v>
      </c>
      <c r="V38" s="59" t="s">
        <v>60</v>
      </c>
      <c r="W38" s="59">
        <v>86</v>
      </c>
      <c r="X38" s="59">
        <v>86</v>
      </c>
      <c r="Y38" s="94" t="s">
        <v>45</v>
      </c>
      <c r="Z38" s="59" t="s">
        <v>60</v>
      </c>
      <c r="AA38" s="59">
        <v>86</v>
      </c>
      <c r="AB38" s="59">
        <v>86</v>
      </c>
      <c r="AC38" s="94" t="s">
        <v>45</v>
      </c>
      <c r="AD38" s="59" t="s">
        <v>60</v>
      </c>
      <c r="AE38" s="59">
        <v>86</v>
      </c>
      <c r="AF38" s="59">
        <v>86</v>
      </c>
      <c r="AG38" s="94" t="s">
        <v>45</v>
      </c>
      <c r="AH38" s="59" t="s">
        <v>60</v>
      </c>
      <c r="AI38" s="59">
        <v>86</v>
      </c>
      <c r="AJ38" s="59">
        <v>86</v>
      </c>
      <c r="AK38" s="94" t="s">
        <v>45</v>
      </c>
      <c r="AL38" s="59" t="s">
        <v>60</v>
      </c>
      <c r="AM38" s="59">
        <v>86</v>
      </c>
      <c r="AN38" s="59">
        <v>86</v>
      </c>
      <c r="AO38" s="94" t="s">
        <v>45</v>
      </c>
      <c r="AP38" s="59" t="s">
        <v>60</v>
      </c>
      <c r="AQ38" s="93" t="s">
        <v>45</v>
      </c>
      <c r="AR38" s="95" t="s">
        <v>45</v>
      </c>
      <c r="AS38" s="95" t="s">
        <v>45</v>
      </c>
      <c r="AT38" s="95" t="s">
        <v>45</v>
      </c>
      <c r="AU38" s="93" t="s">
        <v>45</v>
      </c>
      <c r="AV38" s="95" t="s">
        <v>45</v>
      </c>
      <c r="AW38" s="95" t="s">
        <v>45</v>
      </c>
      <c r="AX38" s="95" t="s">
        <v>45</v>
      </c>
      <c r="AY38" s="223"/>
    </row>
    <row r="39" ht="14.25" spans="1:51">
      <c r="A39" s="89"/>
      <c r="B39" s="195"/>
      <c r="C39" s="89"/>
      <c r="D39" s="89"/>
      <c r="E39" s="27" t="s">
        <v>116</v>
      </c>
      <c r="F39" s="26" t="s">
        <v>25</v>
      </c>
      <c r="G39" s="59">
        <v>24042</v>
      </c>
      <c r="H39" s="57" t="s">
        <v>60</v>
      </c>
      <c r="I39" s="6"/>
      <c r="J39" s="6"/>
      <c r="K39" s="97" t="s">
        <v>45</v>
      </c>
      <c r="L39" s="95" t="s">
        <v>45</v>
      </c>
      <c r="M39" s="95" t="s">
        <v>45</v>
      </c>
      <c r="N39" s="95" t="s">
        <v>45</v>
      </c>
      <c r="O39" s="59" t="s">
        <v>45</v>
      </c>
      <c r="P39" s="111">
        <v>2373</v>
      </c>
      <c r="Q39" s="94" t="s">
        <v>45</v>
      </c>
      <c r="R39" s="59" t="s">
        <v>60</v>
      </c>
      <c r="S39" s="59" t="s">
        <v>45</v>
      </c>
      <c r="T39" s="111">
        <v>3489</v>
      </c>
      <c r="U39" s="94" t="s">
        <v>45</v>
      </c>
      <c r="V39" s="59" t="s">
        <v>60</v>
      </c>
      <c r="W39" s="59" t="s">
        <v>45</v>
      </c>
      <c r="X39" s="111">
        <v>1133</v>
      </c>
      <c r="Y39" s="94" t="s">
        <v>45</v>
      </c>
      <c r="Z39" s="59" t="s">
        <v>60</v>
      </c>
      <c r="AA39" s="59" t="s">
        <v>45</v>
      </c>
      <c r="AB39" s="111">
        <v>8144</v>
      </c>
      <c r="AC39" s="94" t="s">
        <v>45</v>
      </c>
      <c r="AD39" s="59" t="s">
        <v>60</v>
      </c>
      <c r="AE39" s="59" t="s">
        <v>45</v>
      </c>
      <c r="AF39" s="111">
        <v>3243</v>
      </c>
      <c r="AG39" s="94" t="s">
        <v>45</v>
      </c>
      <c r="AH39" s="59" t="s">
        <v>60</v>
      </c>
      <c r="AI39" s="59" t="s">
        <v>45</v>
      </c>
      <c r="AJ39" s="111">
        <v>1486</v>
      </c>
      <c r="AK39" s="94" t="s">
        <v>45</v>
      </c>
      <c r="AL39" s="59" t="s">
        <v>60</v>
      </c>
      <c r="AM39" s="59" t="s">
        <v>45</v>
      </c>
      <c r="AN39" s="111">
        <v>4174</v>
      </c>
      <c r="AO39" s="94" t="s">
        <v>45</v>
      </c>
      <c r="AP39" s="59" t="s">
        <v>60</v>
      </c>
      <c r="AQ39" s="93" t="s">
        <v>45</v>
      </c>
      <c r="AR39" s="95" t="s">
        <v>45</v>
      </c>
      <c r="AS39" s="95" t="s">
        <v>45</v>
      </c>
      <c r="AT39" s="95" t="s">
        <v>45</v>
      </c>
      <c r="AU39" s="93" t="s">
        <v>45</v>
      </c>
      <c r="AV39" s="95" t="s">
        <v>45</v>
      </c>
      <c r="AW39" s="95" t="s">
        <v>45</v>
      </c>
      <c r="AX39" s="95" t="s">
        <v>45</v>
      </c>
      <c r="AY39" s="223"/>
    </row>
    <row r="40" ht="28.5" spans="1:51">
      <c r="A40" s="89"/>
      <c r="B40" s="197">
        <v>16</v>
      </c>
      <c r="C40" s="27" t="s">
        <v>117</v>
      </c>
      <c r="D40" s="27" t="s">
        <v>118</v>
      </c>
      <c r="E40" s="89"/>
      <c r="F40" s="26" t="s">
        <v>119</v>
      </c>
      <c r="G40" s="54">
        <v>831</v>
      </c>
      <c r="H40" s="64">
        <v>0.4218</v>
      </c>
      <c r="I40" s="93"/>
      <c r="J40" s="93"/>
      <c r="K40" s="78">
        <v>144</v>
      </c>
      <c r="L40" s="56">
        <v>12</v>
      </c>
      <c r="M40" s="56">
        <v>61</v>
      </c>
      <c r="N40" s="109">
        <v>0.424</v>
      </c>
      <c r="O40" s="56">
        <v>168</v>
      </c>
      <c r="P40" s="56">
        <v>18</v>
      </c>
      <c r="Q40" s="56">
        <v>83</v>
      </c>
      <c r="R40" s="68">
        <v>0.494</v>
      </c>
      <c r="S40" s="56">
        <v>305</v>
      </c>
      <c r="T40" s="56">
        <v>10</v>
      </c>
      <c r="U40" s="56">
        <v>89</v>
      </c>
      <c r="V40" s="109">
        <v>0.292</v>
      </c>
      <c r="W40" s="56">
        <v>168</v>
      </c>
      <c r="X40" s="56">
        <v>14</v>
      </c>
      <c r="Y40" s="56">
        <v>50</v>
      </c>
      <c r="Z40" s="109">
        <v>0.298</v>
      </c>
      <c r="AA40" s="56">
        <v>550</v>
      </c>
      <c r="AB40" s="56">
        <v>36</v>
      </c>
      <c r="AC40" s="56">
        <v>240</v>
      </c>
      <c r="AD40" s="109">
        <v>0.436</v>
      </c>
      <c r="AE40" s="56">
        <v>340</v>
      </c>
      <c r="AF40" s="56">
        <v>24</v>
      </c>
      <c r="AG40" s="56">
        <v>134</v>
      </c>
      <c r="AH40" s="109">
        <v>0.394</v>
      </c>
      <c r="AI40" s="56">
        <v>110</v>
      </c>
      <c r="AJ40" s="56">
        <v>14</v>
      </c>
      <c r="AK40" s="56">
        <v>57</v>
      </c>
      <c r="AL40" s="109">
        <v>0.518</v>
      </c>
      <c r="AM40" s="56">
        <v>185</v>
      </c>
      <c r="AN40" s="56">
        <v>68</v>
      </c>
      <c r="AO40" s="56">
        <v>117</v>
      </c>
      <c r="AP40" s="109">
        <v>0.632</v>
      </c>
      <c r="AQ40" s="93" t="s">
        <v>45</v>
      </c>
      <c r="AR40" s="93" t="s">
        <v>45</v>
      </c>
      <c r="AS40" s="93" t="s">
        <v>45</v>
      </c>
      <c r="AT40" s="93" t="s">
        <v>45</v>
      </c>
      <c r="AU40" s="93" t="s">
        <v>45</v>
      </c>
      <c r="AV40" s="93" t="s">
        <v>45</v>
      </c>
      <c r="AW40" s="93" t="s">
        <v>45</v>
      </c>
      <c r="AX40" s="93" t="s">
        <v>45</v>
      </c>
      <c r="AY40" s="223"/>
    </row>
    <row r="41" ht="28.5" spans="1:51">
      <c r="A41" s="89"/>
      <c r="B41" s="197">
        <v>17</v>
      </c>
      <c r="C41" s="27" t="s">
        <v>121</v>
      </c>
      <c r="D41" s="27" t="s">
        <v>122</v>
      </c>
      <c r="E41" s="89"/>
      <c r="F41" s="26" t="s">
        <v>123</v>
      </c>
      <c r="G41" s="59">
        <v>179</v>
      </c>
      <c r="H41" s="68">
        <v>0.9421</v>
      </c>
      <c r="I41" s="164"/>
      <c r="J41" s="164"/>
      <c r="K41" s="59">
        <v>30</v>
      </c>
      <c r="L41" s="59">
        <v>0</v>
      </c>
      <c r="M41" s="59">
        <v>24</v>
      </c>
      <c r="N41" s="68">
        <v>0.8</v>
      </c>
      <c r="O41" s="59">
        <v>30</v>
      </c>
      <c r="P41" s="59">
        <v>0</v>
      </c>
      <c r="Q41" s="218">
        <v>24</v>
      </c>
      <c r="R41" s="68">
        <v>0.8</v>
      </c>
      <c r="S41" s="59">
        <v>20</v>
      </c>
      <c r="T41" s="59">
        <v>0</v>
      </c>
      <c r="U41" s="119">
        <v>21</v>
      </c>
      <c r="V41" s="120">
        <v>1.05</v>
      </c>
      <c r="W41" s="59">
        <v>10</v>
      </c>
      <c r="X41" s="59">
        <v>3</v>
      </c>
      <c r="Y41" s="119">
        <v>10</v>
      </c>
      <c r="Z41" s="120">
        <v>1</v>
      </c>
      <c r="AA41" s="59">
        <v>50</v>
      </c>
      <c r="AB41" s="59">
        <v>4</v>
      </c>
      <c r="AC41" s="119">
        <v>33</v>
      </c>
      <c r="AD41" s="120">
        <v>0.66</v>
      </c>
      <c r="AE41" s="59">
        <v>20</v>
      </c>
      <c r="AF41" s="59">
        <v>0</v>
      </c>
      <c r="AG41" s="119">
        <v>41</v>
      </c>
      <c r="AH41" s="120">
        <v>2.05</v>
      </c>
      <c r="AI41" s="59">
        <v>10</v>
      </c>
      <c r="AJ41" s="59">
        <v>4</v>
      </c>
      <c r="AK41" s="119">
        <v>9</v>
      </c>
      <c r="AL41" s="120">
        <v>0.9</v>
      </c>
      <c r="AM41" s="59">
        <v>20</v>
      </c>
      <c r="AN41" s="59">
        <v>0</v>
      </c>
      <c r="AO41" s="119">
        <v>17</v>
      </c>
      <c r="AP41" s="120">
        <v>0.85</v>
      </c>
      <c r="AQ41" s="93" t="s">
        <v>45</v>
      </c>
      <c r="AR41" s="93" t="s">
        <v>45</v>
      </c>
      <c r="AS41" s="93" t="s">
        <v>45</v>
      </c>
      <c r="AT41" s="93" t="s">
        <v>45</v>
      </c>
      <c r="AU41" s="93" t="s">
        <v>45</v>
      </c>
      <c r="AV41" s="93" t="s">
        <v>45</v>
      </c>
      <c r="AW41" s="93" t="s">
        <v>45</v>
      </c>
      <c r="AX41" s="93" t="s">
        <v>45</v>
      </c>
      <c r="AY41" s="223"/>
    </row>
    <row r="42" ht="42.75" spans="1:51">
      <c r="A42" s="89"/>
      <c r="B42" s="197">
        <v>18</v>
      </c>
      <c r="C42" s="27" t="s">
        <v>125</v>
      </c>
      <c r="D42" s="27" t="s">
        <v>126</v>
      </c>
      <c r="E42" s="89"/>
      <c r="F42" s="26" t="s">
        <v>25</v>
      </c>
      <c r="G42" s="26">
        <v>257</v>
      </c>
      <c r="H42" s="53">
        <v>0.3413</v>
      </c>
      <c r="I42" s="79"/>
      <c r="J42" s="79"/>
      <c r="K42" s="212" t="s">
        <v>45</v>
      </c>
      <c r="L42" s="212" t="s">
        <v>45</v>
      </c>
      <c r="M42" s="212" t="s">
        <v>45</v>
      </c>
      <c r="N42" s="212" t="s">
        <v>45</v>
      </c>
      <c r="O42" s="59">
        <v>73</v>
      </c>
      <c r="P42" s="59">
        <v>0</v>
      </c>
      <c r="Q42" s="59">
        <v>36</v>
      </c>
      <c r="R42" s="68">
        <v>0.4932</v>
      </c>
      <c r="S42" s="59">
        <v>84</v>
      </c>
      <c r="T42" s="59">
        <v>0</v>
      </c>
      <c r="U42" s="59">
        <v>60</v>
      </c>
      <c r="V42" s="68">
        <v>0.7143</v>
      </c>
      <c r="W42" s="59">
        <v>52</v>
      </c>
      <c r="X42" s="59">
        <v>35</v>
      </c>
      <c r="Y42" s="59">
        <v>35</v>
      </c>
      <c r="Z42" s="68">
        <v>0.6731</v>
      </c>
      <c r="AA42" s="59">
        <v>192</v>
      </c>
      <c r="AB42" s="59">
        <v>29</v>
      </c>
      <c r="AC42" s="59">
        <v>29</v>
      </c>
      <c r="AD42" s="68">
        <v>0.151</v>
      </c>
      <c r="AE42" s="59">
        <v>164</v>
      </c>
      <c r="AF42" s="59">
        <v>57</v>
      </c>
      <c r="AG42" s="59">
        <v>57</v>
      </c>
      <c r="AH42" s="68">
        <v>0.3476</v>
      </c>
      <c r="AI42" s="59">
        <v>70</v>
      </c>
      <c r="AJ42" s="59">
        <v>30</v>
      </c>
      <c r="AK42" s="59">
        <v>30</v>
      </c>
      <c r="AL42" s="68">
        <f>AK42/AI42</f>
        <v>0.428571428571429</v>
      </c>
      <c r="AM42" s="59">
        <v>118</v>
      </c>
      <c r="AN42" s="59">
        <v>10</v>
      </c>
      <c r="AO42" s="59">
        <v>10</v>
      </c>
      <c r="AP42" s="68">
        <v>0.0847</v>
      </c>
      <c r="AQ42" s="59" t="s">
        <v>45</v>
      </c>
      <c r="AR42" s="59" t="s">
        <v>45</v>
      </c>
      <c r="AS42" s="59" t="s">
        <v>45</v>
      </c>
      <c r="AT42" s="59" t="s">
        <v>45</v>
      </c>
      <c r="AU42" s="59" t="s">
        <v>45</v>
      </c>
      <c r="AV42" s="59" t="s">
        <v>45</v>
      </c>
      <c r="AW42" s="59" t="s">
        <v>45</v>
      </c>
      <c r="AX42" s="59" t="s">
        <v>45</v>
      </c>
      <c r="AY42" s="223"/>
    </row>
    <row r="43" ht="119.25" customHeight="true" spans="1:51">
      <c r="A43" s="89"/>
      <c r="B43" s="197">
        <v>19</v>
      </c>
      <c r="C43" s="27" t="s">
        <v>128</v>
      </c>
      <c r="D43" s="26" t="s">
        <v>129</v>
      </c>
      <c r="E43" s="27" t="s">
        <v>130</v>
      </c>
      <c r="F43" s="26" t="s">
        <v>79</v>
      </c>
      <c r="G43" s="69" t="s">
        <v>532</v>
      </c>
      <c r="H43" s="69" t="s">
        <v>60</v>
      </c>
      <c r="I43" s="79" t="s">
        <v>26</v>
      </c>
      <c r="J43" s="59" t="s">
        <v>533</v>
      </c>
      <c r="K43" s="101" t="s">
        <v>353</v>
      </c>
      <c r="L43" s="59">
        <v>0</v>
      </c>
      <c r="M43" s="59">
        <v>0</v>
      </c>
      <c r="N43" s="59">
        <v>0</v>
      </c>
      <c r="O43" s="59" t="s">
        <v>353</v>
      </c>
      <c r="P43" s="59" t="s">
        <v>534</v>
      </c>
      <c r="Q43" s="59" t="s">
        <v>535</v>
      </c>
      <c r="R43" s="70" t="s">
        <v>356</v>
      </c>
      <c r="S43" s="59" t="s">
        <v>353</v>
      </c>
      <c r="T43" s="59" t="s">
        <v>536</v>
      </c>
      <c r="U43" s="59" t="s">
        <v>537</v>
      </c>
      <c r="V43" s="70" t="s">
        <v>538</v>
      </c>
      <c r="W43" s="59" t="s">
        <v>353</v>
      </c>
      <c r="X43" s="59">
        <v>0</v>
      </c>
      <c r="Y43" s="59" t="s">
        <v>539</v>
      </c>
      <c r="Z43" s="70" t="s">
        <v>356</v>
      </c>
      <c r="AA43" s="59" t="s">
        <v>353</v>
      </c>
      <c r="AB43" s="59" t="s">
        <v>540</v>
      </c>
      <c r="AC43" s="59" t="s">
        <v>541</v>
      </c>
      <c r="AD43" s="70" t="s">
        <v>356</v>
      </c>
      <c r="AE43" s="59" t="s">
        <v>353</v>
      </c>
      <c r="AF43" s="59" t="s">
        <v>542</v>
      </c>
      <c r="AG43" s="59" t="s">
        <v>543</v>
      </c>
      <c r="AH43" s="70" t="s">
        <v>356</v>
      </c>
      <c r="AI43" s="59" t="s">
        <v>353</v>
      </c>
      <c r="AJ43" s="59" t="s">
        <v>544</v>
      </c>
      <c r="AK43" s="59" t="s">
        <v>545</v>
      </c>
      <c r="AL43" s="70" t="s">
        <v>546</v>
      </c>
      <c r="AM43" s="59" t="s">
        <v>353</v>
      </c>
      <c r="AN43" s="59">
        <v>0</v>
      </c>
      <c r="AO43" s="59" t="s">
        <v>547</v>
      </c>
      <c r="AP43" s="70" t="s">
        <v>548</v>
      </c>
      <c r="AQ43" s="59" t="s">
        <v>45</v>
      </c>
      <c r="AR43" s="59" t="s">
        <v>45</v>
      </c>
      <c r="AS43" s="59" t="s">
        <v>45</v>
      </c>
      <c r="AT43" s="59" t="s">
        <v>45</v>
      </c>
      <c r="AU43" s="59" t="s">
        <v>45</v>
      </c>
      <c r="AV43" s="59" t="s">
        <v>45</v>
      </c>
      <c r="AW43" s="59" t="s">
        <v>45</v>
      </c>
      <c r="AX43" s="59" t="s">
        <v>45</v>
      </c>
      <c r="AY43" s="59"/>
    </row>
    <row r="44" ht="96.75" customHeight="true" spans="1:51">
      <c r="A44" s="89"/>
      <c r="B44" s="195"/>
      <c r="C44" s="89"/>
      <c r="D44" s="89"/>
      <c r="E44" s="27" t="s">
        <v>154</v>
      </c>
      <c r="F44" s="26" t="s">
        <v>79</v>
      </c>
      <c r="G44" s="202" t="s">
        <v>549</v>
      </c>
      <c r="H44" s="69" t="s">
        <v>60</v>
      </c>
      <c r="I44" s="11"/>
      <c r="J44" s="89"/>
      <c r="K44" s="96" t="s">
        <v>45</v>
      </c>
      <c r="L44" s="96" t="s">
        <v>45</v>
      </c>
      <c r="M44" s="96" t="s">
        <v>45</v>
      </c>
      <c r="N44" s="96" t="s">
        <v>45</v>
      </c>
      <c r="O44" s="93" t="s">
        <v>45</v>
      </c>
      <c r="P44" s="59" t="s">
        <v>534</v>
      </c>
      <c r="Q44" s="59" t="s">
        <v>535</v>
      </c>
      <c r="R44" s="70" t="s">
        <v>356</v>
      </c>
      <c r="S44" s="93" t="s">
        <v>45</v>
      </c>
      <c r="T44" s="59" t="s">
        <v>536</v>
      </c>
      <c r="U44" s="59" t="s">
        <v>537</v>
      </c>
      <c r="V44" s="70" t="s">
        <v>538</v>
      </c>
      <c r="W44" s="93" t="s">
        <v>45</v>
      </c>
      <c r="X44" s="59">
        <v>0</v>
      </c>
      <c r="Y44" s="59" t="s">
        <v>539</v>
      </c>
      <c r="Z44" s="70" t="s">
        <v>356</v>
      </c>
      <c r="AA44" s="93" t="s">
        <v>45</v>
      </c>
      <c r="AB44" s="59" t="s">
        <v>540</v>
      </c>
      <c r="AC44" s="59" t="s">
        <v>550</v>
      </c>
      <c r="AD44" s="70" t="s">
        <v>356</v>
      </c>
      <c r="AE44" s="93" t="s">
        <v>45</v>
      </c>
      <c r="AF44" s="59" t="s">
        <v>542</v>
      </c>
      <c r="AG44" s="59" t="s">
        <v>543</v>
      </c>
      <c r="AH44" s="70" t="s">
        <v>356</v>
      </c>
      <c r="AI44" s="93" t="s">
        <v>45</v>
      </c>
      <c r="AJ44" s="59" t="s">
        <v>544</v>
      </c>
      <c r="AK44" s="59" t="s">
        <v>545</v>
      </c>
      <c r="AL44" s="70" t="s">
        <v>546</v>
      </c>
      <c r="AM44" s="93" t="s">
        <v>45</v>
      </c>
      <c r="AN44" s="59">
        <v>0</v>
      </c>
      <c r="AO44" s="59" t="s">
        <v>547</v>
      </c>
      <c r="AP44" s="70" t="s">
        <v>548</v>
      </c>
      <c r="AQ44" s="59" t="s">
        <v>45</v>
      </c>
      <c r="AR44" s="59" t="s">
        <v>45</v>
      </c>
      <c r="AS44" s="59" t="s">
        <v>45</v>
      </c>
      <c r="AT44" s="59" t="s">
        <v>45</v>
      </c>
      <c r="AU44" s="59" t="s">
        <v>45</v>
      </c>
      <c r="AV44" s="59" t="s">
        <v>45</v>
      </c>
      <c r="AW44" s="59" t="s">
        <v>45</v>
      </c>
      <c r="AX44" s="59" t="s">
        <v>45</v>
      </c>
      <c r="AY44" s="59"/>
    </row>
    <row r="45" ht="44.25" customHeight="true" spans="1:51">
      <c r="A45" s="89"/>
      <c r="B45" s="195"/>
      <c r="C45" s="89"/>
      <c r="D45" s="26" t="s">
        <v>157</v>
      </c>
      <c r="E45" s="27" t="s">
        <v>158</v>
      </c>
      <c r="F45" s="26" t="s">
        <v>79</v>
      </c>
      <c r="G45" s="64">
        <v>0.9</v>
      </c>
      <c r="H45" s="64">
        <v>1</v>
      </c>
      <c r="I45" s="11"/>
      <c r="J45" s="89"/>
      <c r="K45" s="96" t="s">
        <v>45</v>
      </c>
      <c r="L45" s="96" t="s">
        <v>45</v>
      </c>
      <c r="M45" s="96" t="s">
        <v>45</v>
      </c>
      <c r="N45" s="96" t="s">
        <v>45</v>
      </c>
      <c r="O45" s="93" t="s">
        <v>45</v>
      </c>
      <c r="P45" s="70">
        <v>0.9</v>
      </c>
      <c r="Q45" s="70">
        <v>0.9</v>
      </c>
      <c r="R45" s="64">
        <v>1</v>
      </c>
      <c r="S45" s="93" t="s">
        <v>45</v>
      </c>
      <c r="T45" s="70">
        <v>0.9</v>
      </c>
      <c r="U45" s="70">
        <v>0.9</v>
      </c>
      <c r="V45" s="64">
        <v>1</v>
      </c>
      <c r="W45" s="93" t="s">
        <v>45</v>
      </c>
      <c r="X45" s="70">
        <v>0.9</v>
      </c>
      <c r="Y45" s="70">
        <v>0.9</v>
      </c>
      <c r="Z45" s="64">
        <v>1</v>
      </c>
      <c r="AA45" s="93" t="s">
        <v>45</v>
      </c>
      <c r="AB45" s="70">
        <v>0.9</v>
      </c>
      <c r="AC45" s="70">
        <v>0.9</v>
      </c>
      <c r="AD45" s="64">
        <v>1</v>
      </c>
      <c r="AE45" s="93" t="s">
        <v>45</v>
      </c>
      <c r="AF45" s="70">
        <v>0.9</v>
      </c>
      <c r="AG45" s="70">
        <v>0.9</v>
      </c>
      <c r="AH45" s="64">
        <v>1</v>
      </c>
      <c r="AI45" s="93" t="s">
        <v>45</v>
      </c>
      <c r="AJ45" s="70">
        <v>0.9</v>
      </c>
      <c r="AK45" s="70">
        <v>0.9</v>
      </c>
      <c r="AL45" s="64">
        <v>1</v>
      </c>
      <c r="AM45" s="93" t="s">
        <v>45</v>
      </c>
      <c r="AN45" s="70">
        <v>0.9</v>
      </c>
      <c r="AO45" s="70">
        <v>0.9</v>
      </c>
      <c r="AP45" s="64">
        <v>1</v>
      </c>
      <c r="AQ45" s="59" t="s">
        <v>45</v>
      </c>
      <c r="AR45" s="59" t="s">
        <v>45</v>
      </c>
      <c r="AS45" s="59" t="s">
        <v>45</v>
      </c>
      <c r="AT45" s="59" t="s">
        <v>45</v>
      </c>
      <c r="AU45" s="59" t="s">
        <v>45</v>
      </c>
      <c r="AV45" s="59" t="s">
        <v>45</v>
      </c>
      <c r="AW45" s="59" t="s">
        <v>45</v>
      </c>
      <c r="AX45" s="59" t="s">
        <v>45</v>
      </c>
      <c r="AY45" s="59"/>
    </row>
    <row r="46" ht="89.25" customHeight="true" spans="1:51">
      <c r="A46" s="89"/>
      <c r="B46" s="195"/>
      <c r="C46" s="89"/>
      <c r="D46" s="89"/>
      <c r="E46" s="27" t="s">
        <v>154</v>
      </c>
      <c r="F46" s="26" t="s">
        <v>79</v>
      </c>
      <c r="G46" s="202">
        <v>8323</v>
      </c>
      <c r="H46" s="64">
        <v>1</v>
      </c>
      <c r="I46" s="11"/>
      <c r="J46" s="89"/>
      <c r="K46" s="96" t="s">
        <v>45</v>
      </c>
      <c r="L46" s="96" t="s">
        <v>45</v>
      </c>
      <c r="M46" s="96" t="s">
        <v>45</v>
      </c>
      <c r="N46" s="96" t="s">
        <v>45</v>
      </c>
      <c r="O46" s="93" t="s">
        <v>45</v>
      </c>
      <c r="P46" s="59">
        <v>0</v>
      </c>
      <c r="Q46" s="59">
        <v>191</v>
      </c>
      <c r="R46" s="64">
        <v>1</v>
      </c>
      <c r="S46" s="93" t="s">
        <v>45</v>
      </c>
      <c r="T46" s="59" t="s">
        <v>551</v>
      </c>
      <c r="U46" s="59">
        <v>1355</v>
      </c>
      <c r="V46" s="64">
        <v>1</v>
      </c>
      <c r="W46" s="93" t="s">
        <v>45</v>
      </c>
      <c r="X46" s="59">
        <v>0</v>
      </c>
      <c r="Y46" s="59">
        <v>321</v>
      </c>
      <c r="Z46" s="64">
        <v>1</v>
      </c>
      <c r="AA46" s="93" t="s">
        <v>45</v>
      </c>
      <c r="AB46" s="59" t="s">
        <v>552</v>
      </c>
      <c r="AC46" s="59">
        <v>3879</v>
      </c>
      <c r="AD46" s="64">
        <v>1</v>
      </c>
      <c r="AE46" s="93" t="s">
        <v>45</v>
      </c>
      <c r="AF46" s="59" t="s">
        <v>553</v>
      </c>
      <c r="AG46" s="59">
        <v>1924</v>
      </c>
      <c r="AH46" s="64">
        <v>1</v>
      </c>
      <c r="AI46" s="93" t="s">
        <v>45</v>
      </c>
      <c r="AJ46" s="59">
        <v>0</v>
      </c>
      <c r="AK46" s="59">
        <v>653</v>
      </c>
      <c r="AL46" s="64">
        <v>1</v>
      </c>
      <c r="AM46" s="93" t="s">
        <v>45</v>
      </c>
      <c r="AN46" s="59">
        <v>0</v>
      </c>
      <c r="AO46" s="59">
        <v>925</v>
      </c>
      <c r="AP46" s="64">
        <v>1</v>
      </c>
      <c r="AQ46" s="59" t="s">
        <v>45</v>
      </c>
      <c r="AR46" s="59" t="s">
        <v>45</v>
      </c>
      <c r="AS46" s="59" t="s">
        <v>45</v>
      </c>
      <c r="AT46" s="59" t="s">
        <v>45</v>
      </c>
      <c r="AU46" s="59" t="s">
        <v>45</v>
      </c>
      <c r="AV46" s="59" t="s">
        <v>45</v>
      </c>
      <c r="AW46" s="59" t="s">
        <v>45</v>
      </c>
      <c r="AX46" s="59" t="s">
        <v>45</v>
      </c>
      <c r="AY46" s="59"/>
    </row>
    <row r="47" ht="44.25" customHeight="true" spans="1:51">
      <c r="A47" s="89"/>
      <c r="B47" s="195"/>
      <c r="C47" s="89"/>
      <c r="D47" s="26" t="s">
        <v>164</v>
      </c>
      <c r="E47" s="27" t="s">
        <v>158</v>
      </c>
      <c r="F47" s="26" t="s">
        <v>79</v>
      </c>
      <c r="G47" s="64">
        <v>0.75</v>
      </c>
      <c r="H47" s="64">
        <v>1</v>
      </c>
      <c r="I47" s="11"/>
      <c r="J47" s="89"/>
      <c r="K47" s="96" t="s">
        <v>45</v>
      </c>
      <c r="L47" s="96" t="s">
        <v>45</v>
      </c>
      <c r="M47" s="96" t="s">
        <v>45</v>
      </c>
      <c r="N47" s="96" t="s">
        <v>45</v>
      </c>
      <c r="O47" s="93" t="s">
        <v>45</v>
      </c>
      <c r="P47" s="64">
        <v>0.75</v>
      </c>
      <c r="Q47" s="64">
        <v>0.75</v>
      </c>
      <c r="R47" s="64">
        <v>1</v>
      </c>
      <c r="S47" s="93" t="s">
        <v>45</v>
      </c>
      <c r="T47" s="64">
        <v>0.75</v>
      </c>
      <c r="U47" s="64">
        <v>0.75</v>
      </c>
      <c r="V47" s="64">
        <v>1</v>
      </c>
      <c r="W47" s="93" t="s">
        <v>45</v>
      </c>
      <c r="X47" s="64">
        <v>0.75</v>
      </c>
      <c r="Y47" s="64">
        <v>0.75</v>
      </c>
      <c r="Z47" s="64">
        <v>1</v>
      </c>
      <c r="AA47" s="93" t="s">
        <v>45</v>
      </c>
      <c r="AB47" s="64">
        <v>0.75</v>
      </c>
      <c r="AC47" s="64">
        <v>0.75</v>
      </c>
      <c r="AD47" s="64">
        <v>1</v>
      </c>
      <c r="AE47" s="93" t="s">
        <v>45</v>
      </c>
      <c r="AF47" s="64">
        <v>0.75</v>
      </c>
      <c r="AG47" s="64">
        <v>0.75</v>
      </c>
      <c r="AH47" s="64">
        <v>1</v>
      </c>
      <c r="AI47" s="93" t="s">
        <v>45</v>
      </c>
      <c r="AJ47" s="64">
        <v>0.75</v>
      </c>
      <c r="AK47" s="64">
        <v>0.75</v>
      </c>
      <c r="AL47" s="64">
        <v>1</v>
      </c>
      <c r="AM47" s="93" t="s">
        <v>45</v>
      </c>
      <c r="AN47" s="64">
        <v>0.75</v>
      </c>
      <c r="AO47" s="64">
        <v>0.75</v>
      </c>
      <c r="AP47" s="64">
        <v>1</v>
      </c>
      <c r="AQ47" s="59" t="s">
        <v>45</v>
      </c>
      <c r="AR47" s="59" t="s">
        <v>45</v>
      </c>
      <c r="AS47" s="59" t="s">
        <v>45</v>
      </c>
      <c r="AT47" s="59" t="s">
        <v>45</v>
      </c>
      <c r="AU47" s="59" t="s">
        <v>45</v>
      </c>
      <c r="AV47" s="59" t="s">
        <v>45</v>
      </c>
      <c r="AW47" s="59" t="s">
        <v>45</v>
      </c>
      <c r="AX47" s="59" t="s">
        <v>45</v>
      </c>
      <c r="AY47" s="59"/>
    </row>
    <row r="48" ht="89.25" customHeight="true" spans="1:51">
      <c r="A48" s="89"/>
      <c r="B48" s="195"/>
      <c r="C48" s="89"/>
      <c r="D48" s="89"/>
      <c r="E48" s="27" t="s">
        <v>154</v>
      </c>
      <c r="F48" s="26" t="s">
        <v>79</v>
      </c>
      <c r="G48" s="202">
        <v>31812</v>
      </c>
      <c r="H48" s="64">
        <v>1</v>
      </c>
      <c r="I48" s="11"/>
      <c r="J48" s="89"/>
      <c r="K48" s="96" t="s">
        <v>45</v>
      </c>
      <c r="L48" s="96" t="s">
        <v>45</v>
      </c>
      <c r="M48" s="96" t="s">
        <v>45</v>
      </c>
      <c r="N48" s="96" t="s">
        <v>45</v>
      </c>
      <c r="O48" s="93" t="s">
        <v>45</v>
      </c>
      <c r="P48" s="59" t="s">
        <v>554</v>
      </c>
      <c r="Q48" s="59">
        <v>2889</v>
      </c>
      <c r="R48" s="64">
        <v>1</v>
      </c>
      <c r="S48" s="93" t="s">
        <v>45</v>
      </c>
      <c r="T48" s="59" t="s">
        <v>555</v>
      </c>
      <c r="U48" s="59">
        <v>4769</v>
      </c>
      <c r="V48" s="64">
        <v>1</v>
      </c>
      <c r="W48" s="93" t="s">
        <v>45</v>
      </c>
      <c r="X48" s="59">
        <v>0</v>
      </c>
      <c r="Y48" s="59">
        <v>2336</v>
      </c>
      <c r="Z48" s="64">
        <v>1</v>
      </c>
      <c r="AA48" s="93" t="s">
        <v>45</v>
      </c>
      <c r="AB48" s="93" t="s">
        <v>556</v>
      </c>
      <c r="AC48" s="59">
        <v>10187</v>
      </c>
      <c r="AD48" s="64">
        <v>1</v>
      </c>
      <c r="AE48" s="93" t="s">
        <v>45</v>
      </c>
      <c r="AF48" s="59" t="s">
        <v>557</v>
      </c>
      <c r="AG48" s="59">
        <v>5508</v>
      </c>
      <c r="AH48" s="64">
        <v>1</v>
      </c>
      <c r="AI48" s="93" t="s">
        <v>45</v>
      </c>
      <c r="AJ48" s="59" t="s">
        <v>472</v>
      </c>
      <c r="AK48" s="59">
        <v>2250</v>
      </c>
      <c r="AL48" s="64">
        <v>1</v>
      </c>
      <c r="AM48" s="93" t="s">
        <v>45</v>
      </c>
      <c r="AN48" s="59">
        <v>0</v>
      </c>
      <c r="AO48" s="59">
        <v>3873</v>
      </c>
      <c r="AP48" s="64">
        <v>1</v>
      </c>
      <c r="AQ48" s="59" t="s">
        <v>45</v>
      </c>
      <c r="AR48" s="59" t="s">
        <v>45</v>
      </c>
      <c r="AS48" s="59" t="s">
        <v>45</v>
      </c>
      <c r="AT48" s="59" t="s">
        <v>45</v>
      </c>
      <c r="AU48" s="59" t="s">
        <v>45</v>
      </c>
      <c r="AV48" s="59" t="s">
        <v>45</v>
      </c>
      <c r="AW48" s="59" t="s">
        <v>45</v>
      </c>
      <c r="AX48" s="59" t="s">
        <v>45</v>
      </c>
      <c r="AY48" s="59"/>
    </row>
    <row r="49" ht="44.25" customHeight="true" spans="1:51">
      <c r="A49" s="89"/>
      <c r="B49" s="195"/>
      <c r="C49" s="89"/>
      <c r="D49" s="26" t="s">
        <v>171</v>
      </c>
      <c r="E49" s="27" t="s">
        <v>158</v>
      </c>
      <c r="F49" s="26" t="s">
        <v>79</v>
      </c>
      <c r="G49" s="64">
        <v>0.6</v>
      </c>
      <c r="H49" s="64">
        <v>1</v>
      </c>
      <c r="I49" s="11"/>
      <c r="J49" s="89"/>
      <c r="K49" s="96" t="s">
        <v>45</v>
      </c>
      <c r="L49" s="96" t="s">
        <v>45</v>
      </c>
      <c r="M49" s="96" t="s">
        <v>45</v>
      </c>
      <c r="N49" s="96" t="s">
        <v>45</v>
      </c>
      <c r="O49" s="93" t="s">
        <v>45</v>
      </c>
      <c r="P49" s="64">
        <v>0.6</v>
      </c>
      <c r="Q49" s="64">
        <v>0.6</v>
      </c>
      <c r="R49" s="64">
        <v>1</v>
      </c>
      <c r="S49" s="93" t="s">
        <v>45</v>
      </c>
      <c r="T49" s="64">
        <v>0.6</v>
      </c>
      <c r="U49" s="64">
        <v>0.6</v>
      </c>
      <c r="V49" s="64">
        <v>1</v>
      </c>
      <c r="W49" s="93" t="s">
        <v>45</v>
      </c>
      <c r="X49" s="64">
        <v>0.6</v>
      </c>
      <c r="Y49" s="64">
        <v>0.6</v>
      </c>
      <c r="Z49" s="64">
        <v>1</v>
      </c>
      <c r="AA49" s="93" t="s">
        <v>45</v>
      </c>
      <c r="AB49" s="64">
        <v>0.6</v>
      </c>
      <c r="AC49" s="64">
        <v>0.6</v>
      </c>
      <c r="AD49" s="64">
        <v>1</v>
      </c>
      <c r="AE49" s="93" t="s">
        <v>45</v>
      </c>
      <c r="AF49" s="64">
        <v>0.6</v>
      </c>
      <c r="AG49" s="64">
        <v>0.6</v>
      </c>
      <c r="AH49" s="64">
        <v>1</v>
      </c>
      <c r="AI49" s="93" t="s">
        <v>45</v>
      </c>
      <c r="AJ49" s="64">
        <v>0.6</v>
      </c>
      <c r="AK49" s="64">
        <v>0.6</v>
      </c>
      <c r="AL49" s="64">
        <v>1</v>
      </c>
      <c r="AM49" s="93" t="s">
        <v>45</v>
      </c>
      <c r="AN49" s="64">
        <v>0.6</v>
      </c>
      <c r="AO49" s="64">
        <v>0.6</v>
      </c>
      <c r="AP49" s="64">
        <v>1</v>
      </c>
      <c r="AQ49" s="59" t="s">
        <v>45</v>
      </c>
      <c r="AR49" s="59" t="s">
        <v>45</v>
      </c>
      <c r="AS49" s="59" t="s">
        <v>45</v>
      </c>
      <c r="AT49" s="59" t="s">
        <v>45</v>
      </c>
      <c r="AU49" s="59" t="s">
        <v>45</v>
      </c>
      <c r="AV49" s="59" t="s">
        <v>45</v>
      </c>
      <c r="AW49" s="59" t="s">
        <v>45</v>
      </c>
      <c r="AX49" s="59" t="s">
        <v>45</v>
      </c>
      <c r="AY49" s="59"/>
    </row>
    <row r="50" ht="72" customHeight="true" spans="1:51">
      <c r="A50" s="89"/>
      <c r="B50" s="195"/>
      <c r="C50" s="89"/>
      <c r="D50" s="89"/>
      <c r="E50" s="27" t="s">
        <v>154</v>
      </c>
      <c r="F50" s="26" t="s">
        <v>79</v>
      </c>
      <c r="G50" s="202">
        <v>5649</v>
      </c>
      <c r="H50" s="64">
        <v>1</v>
      </c>
      <c r="I50" s="6"/>
      <c r="J50" s="89"/>
      <c r="K50" s="96" t="s">
        <v>45</v>
      </c>
      <c r="L50" s="96" t="s">
        <v>45</v>
      </c>
      <c r="M50" s="96" t="s">
        <v>45</v>
      </c>
      <c r="N50" s="96" t="s">
        <v>45</v>
      </c>
      <c r="O50" s="93" t="s">
        <v>45</v>
      </c>
      <c r="P50" s="59" t="s">
        <v>558</v>
      </c>
      <c r="Q50" s="59">
        <v>52</v>
      </c>
      <c r="R50" s="64">
        <v>1</v>
      </c>
      <c r="S50" s="93" t="s">
        <v>45</v>
      </c>
      <c r="T50" s="59" t="s">
        <v>559</v>
      </c>
      <c r="U50" s="59">
        <v>395</v>
      </c>
      <c r="V50" s="64">
        <v>1</v>
      </c>
      <c r="W50" s="93" t="s">
        <v>45</v>
      </c>
      <c r="X50" s="59">
        <v>0</v>
      </c>
      <c r="Y50" s="59">
        <v>413</v>
      </c>
      <c r="Z50" s="64">
        <v>1</v>
      </c>
      <c r="AA50" s="93" t="s">
        <v>45</v>
      </c>
      <c r="AB50" s="93" t="s">
        <v>560</v>
      </c>
      <c r="AC50" s="59">
        <v>2230</v>
      </c>
      <c r="AD50" s="64">
        <v>1</v>
      </c>
      <c r="AE50" s="93" t="s">
        <v>45</v>
      </c>
      <c r="AF50" s="59" t="s">
        <v>561</v>
      </c>
      <c r="AG50" s="59">
        <v>1131</v>
      </c>
      <c r="AH50" s="64">
        <v>1</v>
      </c>
      <c r="AI50" s="93" t="s">
        <v>45</v>
      </c>
      <c r="AJ50" s="59">
        <v>0</v>
      </c>
      <c r="AK50" s="59">
        <v>123</v>
      </c>
      <c r="AL50" s="64">
        <v>1</v>
      </c>
      <c r="AM50" s="93" t="s">
        <v>45</v>
      </c>
      <c r="AN50" s="59">
        <v>0</v>
      </c>
      <c r="AO50" s="59">
        <v>1305</v>
      </c>
      <c r="AP50" s="64">
        <v>1</v>
      </c>
      <c r="AQ50" s="59" t="s">
        <v>45</v>
      </c>
      <c r="AR50" s="59" t="s">
        <v>45</v>
      </c>
      <c r="AS50" s="59" t="s">
        <v>45</v>
      </c>
      <c r="AT50" s="59" t="s">
        <v>45</v>
      </c>
      <c r="AU50" s="59" t="s">
        <v>45</v>
      </c>
      <c r="AV50" s="59" t="s">
        <v>45</v>
      </c>
      <c r="AW50" s="59" t="s">
        <v>45</v>
      </c>
      <c r="AX50" s="59" t="s">
        <v>45</v>
      </c>
      <c r="AY50" s="59"/>
    </row>
    <row r="51" ht="14.25" spans="1:51">
      <c r="A51" s="89"/>
      <c r="B51" s="198">
        <v>20</v>
      </c>
      <c r="C51" s="27" t="s">
        <v>177</v>
      </c>
      <c r="D51" s="26" t="s">
        <v>178</v>
      </c>
      <c r="E51" s="203" t="s">
        <v>179</v>
      </c>
      <c r="F51" s="26" t="s">
        <v>25</v>
      </c>
      <c r="G51" s="59">
        <v>1300</v>
      </c>
      <c r="H51" s="93" t="s">
        <v>45</v>
      </c>
      <c r="I51" s="93" t="s">
        <v>26</v>
      </c>
      <c r="J51" s="59" t="s">
        <v>476</v>
      </c>
      <c r="K51" s="101">
        <v>1300</v>
      </c>
      <c r="L51" s="59">
        <v>1300</v>
      </c>
      <c r="M51" s="93" t="s">
        <v>45</v>
      </c>
      <c r="N51" s="93" t="s">
        <v>45</v>
      </c>
      <c r="O51" s="59">
        <v>1300</v>
      </c>
      <c r="P51" s="59">
        <v>1300</v>
      </c>
      <c r="Q51" s="93" t="s">
        <v>45</v>
      </c>
      <c r="R51" s="93" t="s">
        <v>45</v>
      </c>
      <c r="S51" s="59">
        <v>1300</v>
      </c>
      <c r="T51" s="59">
        <v>1300</v>
      </c>
      <c r="U51" s="93" t="s">
        <v>45</v>
      </c>
      <c r="V51" s="93" t="s">
        <v>45</v>
      </c>
      <c r="W51" s="59">
        <v>1300</v>
      </c>
      <c r="X51" s="59">
        <v>1300</v>
      </c>
      <c r="Y51" s="93" t="s">
        <v>45</v>
      </c>
      <c r="Z51" s="93" t="s">
        <v>45</v>
      </c>
      <c r="AA51" s="59">
        <v>1300</v>
      </c>
      <c r="AB51" s="59">
        <v>1300</v>
      </c>
      <c r="AC51" s="93" t="s">
        <v>45</v>
      </c>
      <c r="AD51" s="93" t="s">
        <v>45</v>
      </c>
      <c r="AE51" s="59">
        <v>1300</v>
      </c>
      <c r="AF51" s="59">
        <v>1300</v>
      </c>
      <c r="AG51" s="93" t="s">
        <v>45</v>
      </c>
      <c r="AH51" s="93" t="s">
        <v>45</v>
      </c>
      <c r="AI51" s="59">
        <v>1300</v>
      </c>
      <c r="AJ51" s="59">
        <v>1300</v>
      </c>
      <c r="AK51" s="93" t="s">
        <v>45</v>
      </c>
      <c r="AL51" s="93" t="s">
        <v>45</v>
      </c>
      <c r="AM51" s="59">
        <v>1300</v>
      </c>
      <c r="AN51" s="59">
        <v>1300</v>
      </c>
      <c r="AO51" s="93" t="s">
        <v>45</v>
      </c>
      <c r="AP51" s="93" t="s">
        <v>45</v>
      </c>
      <c r="AQ51" s="93" t="s">
        <v>45</v>
      </c>
      <c r="AR51" s="93" t="s">
        <v>45</v>
      </c>
      <c r="AS51" s="93" t="s">
        <v>45</v>
      </c>
      <c r="AT51" s="93" t="s">
        <v>45</v>
      </c>
      <c r="AU51" s="93" t="s">
        <v>45</v>
      </c>
      <c r="AV51" s="93" t="s">
        <v>45</v>
      </c>
      <c r="AW51" s="93" t="s">
        <v>45</v>
      </c>
      <c r="AX51" s="93" t="s">
        <v>45</v>
      </c>
      <c r="AY51" s="223"/>
    </row>
    <row r="52" ht="14.25" spans="1:51">
      <c r="A52" s="89"/>
      <c r="B52" s="195"/>
      <c r="C52" s="89"/>
      <c r="D52" s="89"/>
      <c r="E52" s="27" t="s">
        <v>180</v>
      </c>
      <c r="F52" s="26" t="s">
        <v>25</v>
      </c>
      <c r="G52" s="59">
        <v>39</v>
      </c>
      <c r="H52" s="93" t="s">
        <v>35</v>
      </c>
      <c r="I52" s="89"/>
      <c r="J52" s="89"/>
      <c r="K52" s="96" t="s">
        <v>45</v>
      </c>
      <c r="L52" s="93" t="s">
        <v>45</v>
      </c>
      <c r="M52" s="93" t="s">
        <v>45</v>
      </c>
      <c r="N52" s="93" t="s">
        <v>45</v>
      </c>
      <c r="O52" s="93" t="s">
        <v>45</v>
      </c>
      <c r="P52" s="59">
        <v>6</v>
      </c>
      <c r="Q52" s="59">
        <v>6</v>
      </c>
      <c r="R52" s="93" t="s">
        <v>35</v>
      </c>
      <c r="S52" s="93" t="s">
        <v>45</v>
      </c>
      <c r="T52" s="59">
        <v>5</v>
      </c>
      <c r="U52" s="59">
        <v>5</v>
      </c>
      <c r="V52" s="93" t="s">
        <v>35</v>
      </c>
      <c r="W52" s="93" t="s">
        <v>45</v>
      </c>
      <c r="X52" s="59">
        <v>4</v>
      </c>
      <c r="Y52" s="59">
        <v>4</v>
      </c>
      <c r="Z52" s="93" t="s">
        <v>35</v>
      </c>
      <c r="AA52" s="93" t="s">
        <v>45</v>
      </c>
      <c r="AB52" s="59">
        <v>18</v>
      </c>
      <c r="AC52" s="59">
        <v>18</v>
      </c>
      <c r="AD52" s="93" t="s">
        <v>35</v>
      </c>
      <c r="AE52" s="93" t="s">
        <v>45</v>
      </c>
      <c r="AF52" s="59">
        <v>5</v>
      </c>
      <c r="AG52" s="59">
        <v>5</v>
      </c>
      <c r="AH52" s="93" t="s">
        <v>35</v>
      </c>
      <c r="AI52" s="93" t="s">
        <v>45</v>
      </c>
      <c r="AJ52" s="59">
        <v>0</v>
      </c>
      <c r="AK52" s="59">
        <v>0</v>
      </c>
      <c r="AL52" s="93" t="s">
        <v>35</v>
      </c>
      <c r="AM52" s="93" t="s">
        <v>45</v>
      </c>
      <c r="AN52" s="59">
        <v>1</v>
      </c>
      <c r="AO52" s="59">
        <v>1</v>
      </c>
      <c r="AP52" s="93" t="s">
        <v>35</v>
      </c>
      <c r="AQ52" s="93" t="s">
        <v>45</v>
      </c>
      <c r="AR52" s="93" t="s">
        <v>45</v>
      </c>
      <c r="AS52" s="93" t="s">
        <v>45</v>
      </c>
      <c r="AT52" s="93" t="s">
        <v>45</v>
      </c>
      <c r="AU52" s="93" t="s">
        <v>45</v>
      </c>
      <c r="AV52" s="93" t="s">
        <v>45</v>
      </c>
      <c r="AW52" s="93" t="s">
        <v>45</v>
      </c>
      <c r="AX52" s="93" t="s">
        <v>45</v>
      </c>
      <c r="AY52" s="223"/>
    </row>
    <row r="53" ht="28.5" spans="1:51">
      <c r="A53" s="89"/>
      <c r="B53" s="195"/>
      <c r="C53" s="89"/>
      <c r="D53" s="89"/>
      <c r="E53" s="27" t="s">
        <v>181</v>
      </c>
      <c r="F53" s="26" t="s">
        <v>25</v>
      </c>
      <c r="G53" s="59">
        <v>247</v>
      </c>
      <c r="H53" s="93" t="s">
        <v>35</v>
      </c>
      <c r="I53" s="89"/>
      <c r="J53" s="89"/>
      <c r="K53" s="96" t="s">
        <v>45</v>
      </c>
      <c r="L53" s="93" t="s">
        <v>45</v>
      </c>
      <c r="M53" s="93" t="s">
        <v>45</v>
      </c>
      <c r="N53" s="93" t="s">
        <v>45</v>
      </c>
      <c r="O53" s="93" t="s">
        <v>45</v>
      </c>
      <c r="P53" s="59">
        <v>16</v>
      </c>
      <c r="Q53" s="59">
        <v>16</v>
      </c>
      <c r="R53" s="93" t="s">
        <v>35</v>
      </c>
      <c r="S53" s="93" t="s">
        <v>45</v>
      </c>
      <c r="T53" s="59">
        <v>27</v>
      </c>
      <c r="U53" s="59">
        <v>27</v>
      </c>
      <c r="V53" s="93" t="s">
        <v>35</v>
      </c>
      <c r="W53" s="93" t="s">
        <v>45</v>
      </c>
      <c r="X53" s="59">
        <v>21</v>
      </c>
      <c r="Y53" s="59">
        <v>21</v>
      </c>
      <c r="Z53" s="93" t="s">
        <v>35</v>
      </c>
      <c r="AA53" s="93" t="s">
        <v>45</v>
      </c>
      <c r="AB53" s="59">
        <v>58</v>
      </c>
      <c r="AC53" s="59">
        <v>58</v>
      </c>
      <c r="AD53" s="93" t="s">
        <v>35</v>
      </c>
      <c r="AE53" s="64" t="s">
        <v>45</v>
      </c>
      <c r="AF53" s="59">
        <v>74</v>
      </c>
      <c r="AG53" s="59">
        <v>74</v>
      </c>
      <c r="AH53" s="93" t="s">
        <v>35</v>
      </c>
      <c r="AI53" s="93" t="s">
        <v>45</v>
      </c>
      <c r="AJ53" s="59">
        <v>14</v>
      </c>
      <c r="AK53" s="59">
        <v>14</v>
      </c>
      <c r="AL53" s="93" t="s">
        <v>35</v>
      </c>
      <c r="AM53" s="93" t="s">
        <v>45</v>
      </c>
      <c r="AN53" s="59">
        <v>37</v>
      </c>
      <c r="AO53" s="59">
        <v>37</v>
      </c>
      <c r="AP53" s="93" t="s">
        <v>35</v>
      </c>
      <c r="AQ53" s="93" t="s">
        <v>45</v>
      </c>
      <c r="AR53" s="93" t="s">
        <v>45</v>
      </c>
      <c r="AS53" s="93" t="s">
        <v>45</v>
      </c>
      <c r="AT53" s="93" t="s">
        <v>45</v>
      </c>
      <c r="AU53" s="93" t="s">
        <v>45</v>
      </c>
      <c r="AV53" s="93" t="s">
        <v>45</v>
      </c>
      <c r="AW53" s="93" t="s">
        <v>45</v>
      </c>
      <c r="AX53" s="93" t="s">
        <v>45</v>
      </c>
      <c r="AY53" s="223"/>
    </row>
    <row r="54" ht="14.25" spans="1:51">
      <c r="A54" s="89"/>
      <c r="B54" s="195"/>
      <c r="C54" s="89"/>
      <c r="D54" s="26" t="s">
        <v>182</v>
      </c>
      <c r="E54" s="203" t="s">
        <v>179</v>
      </c>
      <c r="F54" s="26" t="s">
        <v>25</v>
      </c>
      <c r="G54" s="59">
        <v>1966</v>
      </c>
      <c r="H54" s="93" t="s">
        <v>45</v>
      </c>
      <c r="I54" s="89"/>
      <c r="J54" s="89"/>
      <c r="K54" s="101">
        <v>1966</v>
      </c>
      <c r="L54" s="59">
        <v>1966</v>
      </c>
      <c r="M54" s="93" t="s">
        <v>45</v>
      </c>
      <c r="N54" s="93" t="s">
        <v>45</v>
      </c>
      <c r="O54" s="59">
        <v>1966</v>
      </c>
      <c r="P54" s="59">
        <v>1966</v>
      </c>
      <c r="Q54" s="93" t="s">
        <v>45</v>
      </c>
      <c r="R54" s="93" t="s">
        <v>45</v>
      </c>
      <c r="S54" s="93" t="s">
        <v>45</v>
      </c>
      <c r="T54" s="93" t="s">
        <v>45</v>
      </c>
      <c r="U54" s="93" t="s">
        <v>45</v>
      </c>
      <c r="V54" s="93" t="s">
        <v>45</v>
      </c>
      <c r="W54" s="93" t="s">
        <v>45</v>
      </c>
      <c r="X54" s="93" t="s">
        <v>45</v>
      </c>
      <c r="Y54" s="93" t="s">
        <v>45</v>
      </c>
      <c r="Z54" s="93" t="s">
        <v>45</v>
      </c>
      <c r="AA54" s="93" t="s">
        <v>45</v>
      </c>
      <c r="AB54" s="93" t="s">
        <v>45</v>
      </c>
      <c r="AC54" s="93" t="s">
        <v>45</v>
      </c>
      <c r="AD54" s="93" t="s">
        <v>45</v>
      </c>
      <c r="AE54" s="64" t="s">
        <v>45</v>
      </c>
      <c r="AF54" s="93" t="s">
        <v>45</v>
      </c>
      <c r="AG54" s="93" t="s">
        <v>45</v>
      </c>
      <c r="AH54" s="93" t="s">
        <v>45</v>
      </c>
      <c r="AI54" s="93" t="s">
        <v>45</v>
      </c>
      <c r="AJ54" s="93" t="s">
        <v>45</v>
      </c>
      <c r="AK54" s="93" t="s">
        <v>45</v>
      </c>
      <c r="AL54" s="93" t="s">
        <v>45</v>
      </c>
      <c r="AM54" s="93" t="s">
        <v>45</v>
      </c>
      <c r="AN54" s="93" t="s">
        <v>45</v>
      </c>
      <c r="AO54" s="93" t="s">
        <v>45</v>
      </c>
      <c r="AP54" s="93" t="s">
        <v>45</v>
      </c>
      <c r="AQ54" s="93" t="s">
        <v>45</v>
      </c>
      <c r="AR54" s="93" t="s">
        <v>45</v>
      </c>
      <c r="AS54" s="93" t="s">
        <v>45</v>
      </c>
      <c r="AT54" s="93" t="s">
        <v>45</v>
      </c>
      <c r="AU54" s="93" t="s">
        <v>45</v>
      </c>
      <c r="AV54" s="93" t="s">
        <v>45</v>
      </c>
      <c r="AW54" s="93" t="s">
        <v>45</v>
      </c>
      <c r="AX54" s="93" t="s">
        <v>45</v>
      </c>
      <c r="AY54" s="223"/>
    </row>
    <row r="55" ht="14.25" spans="1:51">
      <c r="A55" s="89"/>
      <c r="B55" s="195"/>
      <c r="C55" s="89"/>
      <c r="D55" s="89"/>
      <c r="E55" s="27" t="s">
        <v>180</v>
      </c>
      <c r="F55" s="26" t="s">
        <v>25</v>
      </c>
      <c r="G55" s="59">
        <v>15</v>
      </c>
      <c r="H55" s="93" t="s">
        <v>35</v>
      </c>
      <c r="I55" s="89"/>
      <c r="J55" s="89"/>
      <c r="K55" s="96" t="s">
        <v>45</v>
      </c>
      <c r="L55" s="93" t="s">
        <v>45</v>
      </c>
      <c r="M55" s="93" t="s">
        <v>45</v>
      </c>
      <c r="N55" s="93" t="s">
        <v>45</v>
      </c>
      <c r="O55" s="93" t="s">
        <v>45</v>
      </c>
      <c r="P55" s="59">
        <v>15</v>
      </c>
      <c r="Q55" s="59">
        <v>15</v>
      </c>
      <c r="R55" s="93" t="s">
        <v>35</v>
      </c>
      <c r="S55" s="93" t="s">
        <v>45</v>
      </c>
      <c r="T55" s="93" t="s">
        <v>45</v>
      </c>
      <c r="U55" s="93" t="s">
        <v>45</v>
      </c>
      <c r="V55" s="93" t="s">
        <v>45</v>
      </c>
      <c r="W55" s="93" t="s">
        <v>45</v>
      </c>
      <c r="X55" s="93" t="s">
        <v>45</v>
      </c>
      <c r="Y55" s="93" t="s">
        <v>45</v>
      </c>
      <c r="Z55" s="93" t="s">
        <v>45</v>
      </c>
      <c r="AA55" s="93" t="s">
        <v>45</v>
      </c>
      <c r="AB55" s="93" t="s">
        <v>45</v>
      </c>
      <c r="AC55" s="93" t="s">
        <v>45</v>
      </c>
      <c r="AD55" s="93" t="s">
        <v>45</v>
      </c>
      <c r="AE55" s="93" t="s">
        <v>45</v>
      </c>
      <c r="AF55" s="93" t="s">
        <v>45</v>
      </c>
      <c r="AG55" s="93" t="s">
        <v>45</v>
      </c>
      <c r="AH55" s="93" t="s">
        <v>45</v>
      </c>
      <c r="AI55" s="93" t="s">
        <v>45</v>
      </c>
      <c r="AJ55" s="93" t="s">
        <v>45</v>
      </c>
      <c r="AK55" s="93" t="s">
        <v>45</v>
      </c>
      <c r="AL55" s="93" t="s">
        <v>45</v>
      </c>
      <c r="AM55" s="93" t="s">
        <v>45</v>
      </c>
      <c r="AN55" s="93" t="s">
        <v>45</v>
      </c>
      <c r="AO55" s="93" t="s">
        <v>45</v>
      </c>
      <c r="AP55" s="93" t="s">
        <v>45</v>
      </c>
      <c r="AQ55" s="93" t="s">
        <v>45</v>
      </c>
      <c r="AR55" s="93" t="s">
        <v>45</v>
      </c>
      <c r="AS55" s="93" t="s">
        <v>45</v>
      </c>
      <c r="AT55" s="93" t="s">
        <v>45</v>
      </c>
      <c r="AU55" s="93" t="s">
        <v>45</v>
      </c>
      <c r="AV55" s="93" t="s">
        <v>45</v>
      </c>
      <c r="AW55" s="93" t="s">
        <v>45</v>
      </c>
      <c r="AX55" s="93" t="s">
        <v>45</v>
      </c>
      <c r="AY55" s="223"/>
    </row>
    <row r="56" ht="28.5" spans="1:51">
      <c r="A56" s="89"/>
      <c r="B56" s="195"/>
      <c r="C56" s="89"/>
      <c r="D56" s="89"/>
      <c r="E56" s="27" t="s">
        <v>181</v>
      </c>
      <c r="F56" s="26" t="s">
        <v>25</v>
      </c>
      <c r="G56" s="59">
        <v>1</v>
      </c>
      <c r="H56" s="93" t="s">
        <v>35</v>
      </c>
      <c r="I56" s="89"/>
      <c r="J56" s="89"/>
      <c r="K56" s="96" t="s">
        <v>45</v>
      </c>
      <c r="L56" s="93" t="s">
        <v>45</v>
      </c>
      <c r="M56" s="93" t="s">
        <v>45</v>
      </c>
      <c r="N56" s="93" t="s">
        <v>45</v>
      </c>
      <c r="O56" s="93" t="s">
        <v>45</v>
      </c>
      <c r="P56" s="59">
        <v>1</v>
      </c>
      <c r="Q56" s="59">
        <v>1</v>
      </c>
      <c r="R56" s="93" t="s">
        <v>35</v>
      </c>
      <c r="S56" s="93" t="s">
        <v>45</v>
      </c>
      <c r="T56" s="93" t="s">
        <v>45</v>
      </c>
      <c r="U56" s="93" t="s">
        <v>45</v>
      </c>
      <c r="V56" s="93" t="s">
        <v>45</v>
      </c>
      <c r="W56" s="93" t="s">
        <v>45</v>
      </c>
      <c r="X56" s="93" t="s">
        <v>45</v>
      </c>
      <c r="Y56" s="93" t="s">
        <v>45</v>
      </c>
      <c r="Z56" s="93" t="s">
        <v>45</v>
      </c>
      <c r="AA56" s="93" t="s">
        <v>45</v>
      </c>
      <c r="AB56" s="93" t="s">
        <v>45</v>
      </c>
      <c r="AC56" s="93" t="s">
        <v>45</v>
      </c>
      <c r="AD56" s="93" t="s">
        <v>45</v>
      </c>
      <c r="AE56" s="93" t="s">
        <v>45</v>
      </c>
      <c r="AF56" s="93" t="s">
        <v>45</v>
      </c>
      <c r="AG56" s="93" t="s">
        <v>45</v>
      </c>
      <c r="AH56" s="93" t="s">
        <v>45</v>
      </c>
      <c r="AI56" s="93" t="s">
        <v>45</v>
      </c>
      <c r="AJ56" s="93" t="s">
        <v>45</v>
      </c>
      <c r="AK56" s="93" t="s">
        <v>45</v>
      </c>
      <c r="AL56" s="93" t="s">
        <v>45</v>
      </c>
      <c r="AM56" s="93" t="s">
        <v>45</v>
      </c>
      <c r="AN56" s="93" t="s">
        <v>45</v>
      </c>
      <c r="AO56" s="93" t="s">
        <v>45</v>
      </c>
      <c r="AP56" s="93" t="s">
        <v>45</v>
      </c>
      <c r="AQ56" s="93" t="s">
        <v>45</v>
      </c>
      <c r="AR56" s="93" t="s">
        <v>45</v>
      </c>
      <c r="AS56" s="93" t="s">
        <v>45</v>
      </c>
      <c r="AT56" s="93" t="s">
        <v>45</v>
      </c>
      <c r="AU56" s="93" t="s">
        <v>45</v>
      </c>
      <c r="AV56" s="93" t="s">
        <v>45</v>
      </c>
      <c r="AW56" s="93" t="s">
        <v>45</v>
      </c>
      <c r="AX56" s="93" t="s">
        <v>45</v>
      </c>
      <c r="AY56" s="223"/>
    </row>
    <row r="57" ht="14.25" spans="1:51">
      <c r="A57" s="60" t="s">
        <v>183</v>
      </c>
      <c r="B57" s="197">
        <v>21</v>
      </c>
      <c r="C57" s="26" t="s">
        <v>184</v>
      </c>
      <c r="D57" s="27" t="s">
        <v>185</v>
      </c>
      <c r="E57" s="89"/>
      <c r="F57" s="26" t="s">
        <v>562</v>
      </c>
      <c r="G57" s="59">
        <v>220</v>
      </c>
      <c r="H57" s="69">
        <v>2.2</v>
      </c>
      <c r="I57" s="150" t="s">
        <v>563</v>
      </c>
      <c r="J57" s="213" t="s">
        <v>478</v>
      </c>
      <c r="K57" s="96" t="s">
        <v>45</v>
      </c>
      <c r="L57" s="93" t="s">
        <v>45</v>
      </c>
      <c r="M57" s="93" t="s">
        <v>45</v>
      </c>
      <c r="N57" s="93" t="s">
        <v>45</v>
      </c>
      <c r="O57" s="93">
        <v>20</v>
      </c>
      <c r="P57" s="93">
        <v>0</v>
      </c>
      <c r="Q57" s="93">
        <v>0</v>
      </c>
      <c r="R57" s="94">
        <v>0</v>
      </c>
      <c r="S57" s="93">
        <v>10</v>
      </c>
      <c r="T57" s="93">
        <v>0</v>
      </c>
      <c r="U57" s="93">
        <v>10</v>
      </c>
      <c r="V57" s="117">
        <v>1</v>
      </c>
      <c r="W57" s="93">
        <v>10</v>
      </c>
      <c r="X57" s="93">
        <v>0</v>
      </c>
      <c r="Y57" s="93">
        <v>0</v>
      </c>
      <c r="Z57" s="94">
        <v>0</v>
      </c>
      <c r="AA57" s="124">
        <v>20</v>
      </c>
      <c r="AB57" s="124">
        <v>20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45</v>
      </c>
      <c r="AR57" s="93" t="s">
        <v>45</v>
      </c>
      <c r="AS57" s="93" t="s">
        <v>45</v>
      </c>
      <c r="AT57" s="93" t="s">
        <v>45</v>
      </c>
      <c r="AU57" s="93" t="s">
        <v>45</v>
      </c>
      <c r="AV57" s="93" t="s">
        <v>45</v>
      </c>
      <c r="AW57" s="93" t="s">
        <v>45</v>
      </c>
      <c r="AX57" s="93" t="s">
        <v>45</v>
      </c>
      <c r="AY57" s="223"/>
    </row>
    <row r="58" ht="14.25" spans="1:51">
      <c r="A58" s="89"/>
      <c r="B58" s="195"/>
      <c r="C58" s="89"/>
      <c r="D58" s="27" t="s">
        <v>188</v>
      </c>
      <c r="E58" s="89"/>
      <c r="F58" s="26" t="s">
        <v>562</v>
      </c>
      <c r="G58" s="59">
        <v>0</v>
      </c>
      <c r="H58" s="57">
        <v>0</v>
      </c>
      <c r="I58" s="89"/>
      <c r="J58" s="89"/>
      <c r="K58" s="96" t="s">
        <v>45</v>
      </c>
      <c r="L58" s="93" t="s">
        <v>45</v>
      </c>
      <c r="M58" s="93" t="s">
        <v>45</v>
      </c>
      <c r="N58" s="93" t="s">
        <v>45</v>
      </c>
      <c r="O58" s="93">
        <v>1</v>
      </c>
      <c r="P58" s="93">
        <v>0</v>
      </c>
      <c r="Q58" s="93">
        <v>0</v>
      </c>
      <c r="R58" s="94">
        <v>0</v>
      </c>
      <c r="S58" s="93" t="s">
        <v>45</v>
      </c>
      <c r="T58" s="93" t="s">
        <v>45</v>
      </c>
      <c r="U58" s="93" t="s">
        <v>45</v>
      </c>
      <c r="V58" s="93" t="s">
        <v>45</v>
      </c>
      <c r="W58" s="93">
        <v>1</v>
      </c>
      <c r="X58" s="93">
        <v>0</v>
      </c>
      <c r="Y58" s="93">
        <v>0</v>
      </c>
      <c r="Z58" s="94">
        <v>0</v>
      </c>
      <c r="AA58" s="93" t="s">
        <v>45</v>
      </c>
      <c r="AB58" s="93" t="s">
        <v>45</v>
      </c>
      <c r="AC58" s="93" t="s">
        <v>45</v>
      </c>
      <c r="AD58" s="93" t="s">
        <v>45</v>
      </c>
      <c r="AE58" s="93" t="s">
        <v>45</v>
      </c>
      <c r="AF58" s="93" t="s">
        <v>45</v>
      </c>
      <c r="AG58" s="93" t="s">
        <v>45</v>
      </c>
      <c r="AH58" s="93" t="s">
        <v>45</v>
      </c>
      <c r="AI58" s="93" t="s">
        <v>45</v>
      </c>
      <c r="AJ58" s="93" t="s">
        <v>45</v>
      </c>
      <c r="AK58" s="93" t="s">
        <v>45</v>
      </c>
      <c r="AL58" s="93" t="s">
        <v>45</v>
      </c>
      <c r="AM58" s="93" t="s">
        <v>45</v>
      </c>
      <c r="AN58" s="93" t="s">
        <v>45</v>
      </c>
      <c r="AO58" s="93" t="s">
        <v>45</v>
      </c>
      <c r="AP58" s="93" t="s">
        <v>45</v>
      </c>
      <c r="AQ58" s="93" t="s">
        <v>45</v>
      </c>
      <c r="AR58" s="93" t="s">
        <v>45</v>
      </c>
      <c r="AS58" s="93" t="s">
        <v>45</v>
      </c>
      <c r="AT58" s="93" t="s">
        <v>45</v>
      </c>
      <c r="AU58" s="93" t="s">
        <v>45</v>
      </c>
      <c r="AV58" s="93" t="s">
        <v>45</v>
      </c>
      <c r="AW58" s="93" t="s">
        <v>45</v>
      </c>
      <c r="AX58" s="93" t="s">
        <v>45</v>
      </c>
      <c r="AY58" s="223"/>
    </row>
    <row r="59" ht="14.25" spans="1:51">
      <c r="A59" s="89"/>
      <c r="B59" s="195"/>
      <c r="C59" s="89"/>
      <c r="D59" s="27" t="s">
        <v>189</v>
      </c>
      <c r="E59" s="89"/>
      <c r="F59" s="26" t="s">
        <v>562</v>
      </c>
      <c r="G59" s="59">
        <v>2</v>
      </c>
      <c r="H59" s="64">
        <v>1</v>
      </c>
      <c r="I59" s="89"/>
      <c r="J59" s="89"/>
      <c r="K59" s="96" t="s">
        <v>45</v>
      </c>
      <c r="L59" s="93" t="s">
        <v>45</v>
      </c>
      <c r="M59" s="93" t="s">
        <v>45</v>
      </c>
      <c r="N59" s="93" t="s">
        <v>45</v>
      </c>
      <c r="O59" s="93" t="s">
        <v>45</v>
      </c>
      <c r="P59" s="93" t="s">
        <v>45</v>
      </c>
      <c r="Q59" s="93" t="s">
        <v>45</v>
      </c>
      <c r="R59" s="93" t="s">
        <v>45</v>
      </c>
      <c r="S59" s="93">
        <v>1</v>
      </c>
      <c r="T59" s="93">
        <v>0</v>
      </c>
      <c r="U59" s="93">
        <v>1</v>
      </c>
      <c r="V59" s="94">
        <v>1</v>
      </c>
      <c r="W59" s="93" t="s">
        <v>45</v>
      </c>
      <c r="X59" s="93" t="s">
        <v>45</v>
      </c>
      <c r="Y59" s="93" t="s">
        <v>45</v>
      </c>
      <c r="Z59" s="93" t="s">
        <v>45</v>
      </c>
      <c r="AA59" s="93" t="s">
        <v>45</v>
      </c>
      <c r="AB59" s="93" t="s">
        <v>45</v>
      </c>
      <c r="AC59" s="93" t="s">
        <v>45</v>
      </c>
      <c r="AD59" s="93" t="s">
        <v>45</v>
      </c>
      <c r="AE59" s="93">
        <v>1</v>
      </c>
      <c r="AF59" s="93">
        <v>1</v>
      </c>
      <c r="AG59" s="93">
        <v>1</v>
      </c>
      <c r="AH59" s="94">
        <v>1</v>
      </c>
      <c r="AI59" s="93" t="s">
        <v>45</v>
      </c>
      <c r="AJ59" s="93" t="s">
        <v>45</v>
      </c>
      <c r="AK59" s="93" t="s">
        <v>45</v>
      </c>
      <c r="AL59" s="93" t="s">
        <v>45</v>
      </c>
      <c r="AM59" s="93" t="s">
        <v>45</v>
      </c>
      <c r="AN59" s="93" t="s">
        <v>45</v>
      </c>
      <c r="AO59" s="93" t="s">
        <v>45</v>
      </c>
      <c r="AP59" s="93" t="s">
        <v>45</v>
      </c>
      <c r="AQ59" s="93" t="s">
        <v>45</v>
      </c>
      <c r="AR59" s="93" t="s">
        <v>45</v>
      </c>
      <c r="AS59" s="93" t="s">
        <v>45</v>
      </c>
      <c r="AT59" s="93" t="s">
        <v>45</v>
      </c>
      <c r="AU59" s="93" t="s">
        <v>45</v>
      </c>
      <c r="AV59" s="93" t="s">
        <v>45</v>
      </c>
      <c r="AW59" s="93" t="s">
        <v>45</v>
      </c>
      <c r="AX59" s="93" t="s">
        <v>45</v>
      </c>
      <c r="AY59" s="223"/>
    </row>
    <row r="60" ht="33.75" customHeight="true" spans="1:51">
      <c r="A60" s="89"/>
      <c r="B60" s="195"/>
      <c r="C60" s="89"/>
      <c r="D60" s="27" t="s">
        <v>190</v>
      </c>
      <c r="E60" s="89"/>
      <c r="F60" s="26" t="s">
        <v>562</v>
      </c>
      <c r="G60" s="93" t="s">
        <v>45</v>
      </c>
      <c r="H60" s="93" t="s">
        <v>45</v>
      </c>
      <c r="I60" s="89"/>
      <c r="J60" s="89"/>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393</v>
      </c>
    </row>
    <row r="61" ht="67.5" spans="1:51">
      <c r="A61" s="89"/>
      <c r="B61" s="195"/>
      <c r="C61" s="89"/>
      <c r="D61" s="27" t="s">
        <v>191</v>
      </c>
      <c r="E61" s="89"/>
      <c r="F61" s="26" t="s">
        <v>192</v>
      </c>
      <c r="G61" s="26">
        <v>480</v>
      </c>
      <c r="H61" s="53">
        <v>0.64</v>
      </c>
      <c r="I61" s="26" t="s">
        <v>194</v>
      </c>
      <c r="J61" s="26" t="s">
        <v>480</v>
      </c>
      <c r="K61" s="93" t="s">
        <v>45</v>
      </c>
      <c r="L61" s="93" t="s">
        <v>45</v>
      </c>
      <c r="M61" s="93" t="s">
        <v>45</v>
      </c>
      <c r="N61" s="93" t="s">
        <v>45</v>
      </c>
      <c r="O61" s="93" t="s">
        <v>45</v>
      </c>
      <c r="P61" s="93" t="s">
        <v>45</v>
      </c>
      <c r="Q61" s="93" t="s">
        <v>45</v>
      </c>
      <c r="R61" s="93" t="s">
        <v>45</v>
      </c>
      <c r="S61" s="93">
        <v>30</v>
      </c>
      <c r="T61" s="93">
        <v>0</v>
      </c>
      <c r="U61" s="93">
        <v>30</v>
      </c>
      <c r="V61" s="68">
        <v>1</v>
      </c>
      <c r="W61" s="93" t="s">
        <v>45</v>
      </c>
      <c r="X61" s="93" t="s">
        <v>45</v>
      </c>
      <c r="Y61" s="93" t="s">
        <v>45</v>
      </c>
      <c r="Z61" s="93" t="s">
        <v>45</v>
      </c>
      <c r="AA61" s="124">
        <v>270</v>
      </c>
      <c r="AB61" s="68">
        <v>0.5</v>
      </c>
      <c r="AC61" s="68">
        <v>0.7</v>
      </c>
      <c r="AD61" s="68">
        <v>0.7</v>
      </c>
      <c r="AE61" s="93">
        <v>270</v>
      </c>
      <c r="AF61" s="68">
        <v>0.3</v>
      </c>
      <c r="AG61" s="93">
        <v>270</v>
      </c>
      <c r="AH61" s="68">
        <v>1</v>
      </c>
      <c r="AI61" s="93" t="s">
        <v>45</v>
      </c>
      <c r="AJ61" s="93" t="s">
        <v>45</v>
      </c>
      <c r="AK61" s="93" t="s">
        <v>45</v>
      </c>
      <c r="AL61" s="93" t="s">
        <v>45</v>
      </c>
      <c r="AM61" s="93">
        <v>180</v>
      </c>
      <c r="AN61" s="68">
        <v>0.4</v>
      </c>
      <c r="AO61" s="93">
        <v>180</v>
      </c>
      <c r="AP61" s="68">
        <v>1</v>
      </c>
      <c r="AQ61" s="93" t="s">
        <v>45</v>
      </c>
      <c r="AR61" s="93" t="s">
        <v>45</v>
      </c>
      <c r="AS61" s="93" t="s">
        <v>45</v>
      </c>
      <c r="AT61" s="93" t="s">
        <v>45</v>
      </c>
      <c r="AU61" s="93" t="s">
        <v>45</v>
      </c>
      <c r="AV61" s="93" t="s">
        <v>45</v>
      </c>
      <c r="AW61" s="93" t="s">
        <v>45</v>
      </c>
      <c r="AX61" s="93" t="s">
        <v>45</v>
      </c>
      <c r="AY61" s="223" t="s">
        <v>195</v>
      </c>
    </row>
    <row r="62" ht="14.25" spans="1:51">
      <c r="A62" s="89"/>
      <c r="B62" s="195"/>
      <c r="C62" s="89"/>
      <c r="D62" s="27" t="s">
        <v>196</v>
      </c>
      <c r="E62" s="89"/>
      <c r="F62" s="26" t="s">
        <v>192</v>
      </c>
      <c r="G62" s="26">
        <v>3</v>
      </c>
      <c r="H62" s="53">
        <v>0.75</v>
      </c>
      <c r="I62" s="89"/>
      <c r="J62" s="89"/>
      <c r="K62" s="93" t="s">
        <v>45</v>
      </c>
      <c r="L62" s="93" t="s">
        <v>45</v>
      </c>
      <c r="M62" s="93" t="s">
        <v>45</v>
      </c>
      <c r="N62" s="93" t="s">
        <v>45</v>
      </c>
      <c r="O62" s="93" t="s">
        <v>45</v>
      </c>
      <c r="P62" s="93" t="s">
        <v>45</v>
      </c>
      <c r="Q62" s="93" t="s">
        <v>45</v>
      </c>
      <c r="R62" s="93" t="s">
        <v>45</v>
      </c>
      <c r="S62" s="93">
        <v>1</v>
      </c>
      <c r="T62" s="93">
        <v>0</v>
      </c>
      <c r="U62" s="93">
        <v>1</v>
      </c>
      <c r="V62" s="68">
        <v>1</v>
      </c>
      <c r="W62" s="93" t="s">
        <v>45</v>
      </c>
      <c r="X62" s="93" t="s">
        <v>45</v>
      </c>
      <c r="Y62" s="93" t="s">
        <v>45</v>
      </c>
      <c r="Z62" s="93" t="s">
        <v>45</v>
      </c>
      <c r="AA62" s="124">
        <v>1</v>
      </c>
      <c r="AB62" s="68">
        <v>0.5</v>
      </c>
      <c r="AC62" s="68">
        <v>0.7</v>
      </c>
      <c r="AD62" s="68">
        <v>0.7</v>
      </c>
      <c r="AE62" s="93">
        <v>1</v>
      </c>
      <c r="AF62" s="68">
        <v>0.3</v>
      </c>
      <c r="AG62" s="93">
        <v>1</v>
      </c>
      <c r="AH62" s="68">
        <v>1</v>
      </c>
      <c r="AI62" s="93" t="s">
        <v>45</v>
      </c>
      <c r="AJ62" s="93" t="s">
        <v>45</v>
      </c>
      <c r="AK62" s="93" t="s">
        <v>45</v>
      </c>
      <c r="AL62" s="93" t="s">
        <v>45</v>
      </c>
      <c r="AM62" s="93">
        <v>1</v>
      </c>
      <c r="AN62" s="68">
        <v>0.4</v>
      </c>
      <c r="AO62" s="93">
        <v>1</v>
      </c>
      <c r="AP62" s="68">
        <v>1</v>
      </c>
      <c r="AQ62" s="93" t="s">
        <v>45</v>
      </c>
      <c r="AR62" s="93" t="s">
        <v>45</v>
      </c>
      <c r="AS62" s="93" t="s">
        <v>45</v>
      </c>
      <c r="AT62" s="93" t="s">
        <v>45</v>
      </c>
      <c r="AU62" s="93" t="s">
        <v>45</v>
      </c>
      <c r="AV62" s="93" t="s">
        <v>45</v>
      </c>
      <c r="AW62" s="93" t="s">
        <v>45</v>
      </c>
      <c r="AX62" s="93" t="s">
        <v>45</v>
      </c>
      <c r="AY62" s="223"/>
    </row>
    <row r="63" ht="63.75" customHeight="true" spans="1:51">
      <c r="A63" s="89"/>
      <c r="B63" s="197">
        <v>22</v>
      </c>
      <c r="C63" s="27" t="s">
        <v>197</v>
      </c>
      <c r="D63" s="27" t="s">
        <v>198</v>
      </c>
      <c r="E63" s="89"/>
      <c r="F63" s="26" t="s">
        <v>192</v>
      </c>
      <c r="G63" s="59">
        <v>1446</v>
      </c>
      <c r="H63" s="94">
        <v>0.964</v>
      </c>
      <c r="I63" s="27" t="s">
        <v>200</v>
      </c>
      <c r="J63" s="27" t="s">
        <v>481</v>
      </c>
      <c r="K63" s="93" t="s">
        <v>45</v>
      </c>
      <c r="L63" s="93" t="s">
        <v>45</v>
      </c>
      <c r="M63" s="93" t="s">
        <v>45</v>
      </c>
      <c r="N63" s="93" t="s">
        <v>45</v>
      </c>
      <c r="O63" s="93" t="s">
        <v>45</v>
      </c>
      <c r="P63" s="93" t="s">
        <v>45</v>
      </c>
      <c r="Q63" s="93" t="s">
        <v>45</v>
      </c>
      <c r="R63" s="93" t="s">
        <v>45</v>
      </c>
      <c r="S63" s="93" t="s">
        <v>45</v>
      </c>
      <c r="T63" s="93" t="s">
        <v>45</v>
      </c>
      <c r="U63" s="93" t="s">
        <v>45</v>
      </c>
      <c r="V63" s="93" t="s">
        <v>45</v>
      </c>
      <c r="W63" s="93">
        <v>1500</v>
      </c>
      <c r="X63" s="93">
        <v>1446</v>
      </c>
      <c r="Y63" s="93">
        <v>1446</v>
      </c>
      <c r="Z63" s="94">
        <v>0.964</v>
      </c>
      <c r="AA63" s="93" t="s">
        <v>45</v>
      </c>
      <c r="AB63" s="93" t="s">
        <v>45</v>
      </c>
      <c r="AC63" s="93" t="s">
        <v>45</v>
      </c>
      <c r="AD63" s="93" t="s">
        <v>45</v>
      </c>
      <c r="AE63" s="93" t="s">
        <v>45</v>
      </c>
      <c r="AF63" s="93" t="s">
        <v>45</v>
      </c>
      <c r="AG63" s="93" t="s">
        <v>45</v>
      </c>
      <c r="AH63" s="93" t="s">
        <v>45</v>
      </c>
      <c r="AI63" s="93" t="s">
        <v>45</v>
      </c>
      <c r="AJ63" s="93" t="s">
        <v>45</v>
      </c>
      <c r="AK63" s="93" t="s">
        <v>45</v>
      </c>
      <c r="AL63" s="93" t="s">
        <v>45</v>
      </c>
      <c r="AM63" s="93" t="s">
        <v>45</v>
      </c>
      <c r="AN63" s="93" t="s">
        <v>45</v>
      </c>
      <c r="AO63" s="93" t="s">
        <v>45</v>
      </c>
      <c r="AP63" s="93" t="s">
        <v>45</v>
      </c>
      <c r="AQ63" s="93" t="s">
        <v>45</v>
      </c>
      <c r="AR63" s="93" t="s">
        <v>45</v>
      </c>
      <c r="AS63" s="93" t="s">
        <v>45</v>
      </c>
      <c r="AT63" s="93" t="s">
        <v>45</v>
      </c>
      <c r="AU63" s="93" t="s">
        <v>45</v>
      </c>
      <c r="AV63" s="93" t="s">
        <v>45</v>
      </c>
      <c r="AW63" s="93" t="s">
        <v>45</v>
      </c>
      <c r="AX63" s="93" t="s">
        <v>45</v>
      </c>
      <c r="AY63" s="223"/>
    </row>
    <row r="64" ht="42.75" spans="1:51">
      <c r="A64" s="89"/>
      <c r="B64" s="197">
        <v>23</v>
      </c>
      <c r="C64" s="27" t="s">
        <v>201</v>
      </c>
      <c r="D64" s="27" t="s">
        <v>202</v>
      </c>
      <c r="E64" s="89"/>
      <c r="F64" s="26" t="s">
        <v>192</v>
      </c>
      <c r="G64" s="164">
        <v>131</v>
      </c>
      <c r="H64" s="165">
        <v>0.5796</v>
      </c>
      <c r="I64" s="27" t="s">
        <v>482</v>
      </c>
      <c r="J64" s="27" t="s">
        <v>483</v>
      </c>
      <c r="K64" s="96">
        <v>24</v>
      </c>
      <c r="L64" s="93">
        <v>0</v>
      </c>
      <c r="M64" s="93">
        <v>0</v>
      </c>
      <c r="N64" s="94">
        <v>0</v>
      </c>
      <c r="O64" s="59" t="s">
        <v>45</v>
      </c>
      <c r="P64" s="59" t="s">
        <v>45</v>
      </c>
      <c r="Q64" s="59" t="s">
        <v>45</v>
      </c>
      <c r="R64" s="59" t="s">
        <v>45</v>
      </c>
      <c r="S64" s="59">
        <v>11</v>
      </c>
      <c r="T64" s="59">
        <v>0</v>
      </c>
      <c r="U64" s="59">
        <v>0</v>
      </c>
      <c r="V64" s="68">
        <v>0</v>
      </c>
      <c r="W64" s="59">
        <v>43</v>
      </c>
      <c r="X64" s="59">
        <v>0</v>
      </c>
      <c r="Y64" s="59">
        <v>43</v>
      </c>
      <c r="Z64" s="68">
        <v>1</v>
      </c>
      <c r="AA64" s="59">
        <v>30</v>
      </c>
      <c r="AB64" s="59">
        <v>30</v>
      </c>
      <c r="AC64" s="59">
        <v>30</v>
      </c>
      <c r="AD64" s="68">
        <v>1</v>
      </c>
      <c r="AE64" s="59">
        <v>59</v>
      </c>
      <c r="AF64" s="59">
        <v>0</v>
      </c>
      <c r="AG64" s="59">
        <v>39</v>
      </c>
      <c r="AH64" s="68">
        <v>0.661</v>
      </c>
      <c r="AI64" s="59">
        <v>19</v>
      </c>
      <c r="AJ64" s="59">
        <v>19</v>
      </c>
      <c r="AK64" s="59">
        <v>19</v>
      </c>
      <c r="AL64" s="68">
        <v>1</v>
      </c>
      <c r="AM64" s="59">
        <v>40</v>
      </c>
      <c r="AN64" s="59">
        <v>0</v>
      </c>
      <c r="AO64" s="59">
        <v>0</v>
      </c>
      <c r="AP64" s="68">
        <v>0</v>
      </c>
      <c r="AQ64" s="93" t="s">
        <v>45</v>
      </c>
      <c r="AR64" s="93" t="s">
        <v>45</v>
      </c>
      <c r="AS64" s="93" t="s">
        <v>45</v>
      </c>
      <c r="AT64" s="93" t="s">
        <v>45</v>
      </c>
      <c r="AU64" s="93" t="s">
        <v>45</v>
      </c>
      <c r="AV64" s="93" t="s">
        <v>45</v>
      </c>
      <c r="AW64" s="93" t="s">
        <v>45</v>
      </c>
      <c r="AX64" s="93" t="s">
        <v>45</v>
      </c>
      <c r="AY64" s="223"/>
    </row>
    <row r="65" ht="53.25" customHeight="true" spans="1:51">
      <c r="A65" s="89"/>
      <c r="B65" s="197">
        <v>24</v>
      </c>
      <c r="C65" s="27" t="s">
        <v>205</v>
      </c>
      <c r="D65" s="27" t="s">
        <v>206</v>
      </c>
      <c r="E65" s="89"/>
      <c r="F65" s="26" t="s">
        <v>192</v>
      </c>
      <c r="G65" s="202">
        <v>15190</v>
      </c>
      <c r="H65" s="227">
        <v>1.0614</v>
      </c>
      <c r="I65" s="202" t="s">
        <v>208</v>
      </c>
      <c r="J65" s="202" t="s">
        <v>484</v>
      </c>
      <c r="K65" s="230">
        <v>5558</v>
      </c>
      <c r="L65" s="124">
        <v>1294</v>
      </c>
      <c r="M65" s="124">
        <v>6648</v>
      </c>
      <c r="N65" s="95">
        <v>1.1961</v>
      </c>
      <c r="O65" s="202">
        <v>104</v>
      </c>
      <c r="P65" s="202">
        <v>0</v>
      </c>
      <c r="Q65" s="202">
        <v>82</v>
      </c>
      <c r="R65" s="208">
        <v>0.7885</v>
      </c>
      <c r="S65" s="202">
        <v>1357</v>
      </c>
      <c r="T65" s="202">
        <v>0</v>
      </c>
      <c r="U65" s="202">
        <v>1220</v>
      </c>
      <c r="V65" s="208">
        <v>0.899</v>
      </c>
      <c r="W65" s="202">
        <v>343</v>
      </c>
      <c r="X65" s="202">
        <v>1</v>
      </c>
      <c r="Y65" s="202">
        <v>373</v>
      </c>
      <c r="Z65" s="208">
        <v>1.0875</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93" t="s">
        <v>45</v>
      </c>
      <c r="AR65" s="93" t="s">
        <v>45</v>
      </c>
      <c r="AS65" s="93" t="s">
        <v>45</v>
      </c>
      <c r="AT65" s="93" t="s">
        <v>45</v>
      </c>
      <c r="AU65" s="93" t="s">
        <v>45</v>
      </c>
      <c r="AV65" s="93" t="s">
        <v>45</v>
      </c>
      <c r="AW65" s="93" t="s">
        <v>45</v>
      </c>
      <c r="AX65" s="93" t="s">
        <v>45</v>
      </c>
      <c r="AY65" s="237"/>
    </row>
    <row r="66" ht="19.5" spans="1:51">
      <c r="A66" s="89"/>
      <c r="B66" s="195"/>
      <c r="C66" s="89"/>
      <c r="D66" s="27" t="s">
        <v>209</v>
      </c>
      <c r="E66" s="89"/>
      <c r="F66" s="26" t="s">
        <v>91</v>
      </c>
      <c r="G66" s="26">
        <v>40</v>
      </c>
      <c r="H66" s="53">
        <v>0.4878</v>
      </c>
      <c r="I66" s="231" t="s">
        <v>564</v>
      </c>
      <c r="J66" s="148" t="s">
        <v>565</v>
      </c>
      <c r="K66" s="96" t="s">
        <v>45</v>
      </c>
      <c r="L66" s="93" t="s">
        <v>45</v>
      </c>
      <c r="M66" s="93" t="s">
        <v>45</v>
      </c>
      <c r="N66" s="93" t="s">
        <v>45</v>
      </c>
      <c r="O66" s="119">
        <v>15</v>
      </c>
      <c r="P66" s="119">
        <v>15</v>
      </c>
      <c r="Q66" s="119">
        <v>15</v>
      </c>
      <c r="R66" s="120">
        <v>1</v>
      </c>
      <c r="S66" s="119">
        <v>9</v>
      </c>
      <c r="T66" s="119">
        <v>7</v>
      </c>
      <c r="U66" s="119">
        <v>7</v>
      </c>
      <c r="V66" s="120">
        <v>0.7778</v>
      </c>
      <c r="W66" s="119">
        <v>4</v>
      </c>
      <c r="X66" s="119">
        <v>4</v>
      </c>
      <c r="Y66" s="119">
        <v>4</v>
      </c>
      <c r="Z66" s="120">
        <v>1</v>
      </c>
      <c r="AA66" s="119">
        <v>20</v>
      </c>
      <c r="AB66" s="119">
        <v>0</v>
      </c>
      <c r="AC66" s="119">
        <v>0</v>
      </c>
      <c r="AD66" s="120">
        <v>0</v>
      </c>
      <c r="AE66" s="119">
        <v>16</v>
      </c>
      <c r="AF66" s="119">
        <v>14</v>
      </c>
      <c r="AG66" s="119">
        <v>14</v>
      </c>
      <c r="AH66" s="120">
        <v>0.875</v>
      </c>
      <c r="AI66" s="119">
        <v>9</v>
      </c>
      <c r="AJ66" s="119">
        <v>0</v>
      </c>
      <c r="AK66" s="119">
        <v>0</v>
      </c>
      <c r="AL66" s="120">
        <v>0</v>
      </c>
      <c r="AM66" s="119">
        <v>9</v>
      </c>
      <c r="AN66" s="119">
        <v>0</v>
      </c>
      <c r="AO66" s="119">
        <v>0</v>
      </c>
      <c r="AP66" s="120">
        <v>0</v>
      </c>
      <c r="AQ66" s="93" t="s">
        <v>45</v>
      </c>
      <c r="AR66" s="93" t="s">
        <v>45</v>
      </c>
      <c r="AS66" s="93" t="s">
        <v>45</v>
      </c>
      <c r="AT66" s="93" t="s">
        <v>45</v>
      </c>
      <c r="AU66" s="93" t="s">
        <v>45</v>
      </c>
      <c r="AV66" s="93" t="s">
        <v>45</v>
      </c>
      <c r="AW66" s="93" t="s">
        <v>45</v>
      </c>
      <c r="AX66" s="93" t="s">
        <v>45</v>
      </c>
      <c r="AY66" s="223" t="s">
        <v>212</v>
      </c>
    </row>
    <row r="67" ht="19.5" spans="1:51">
      <c r="A67" s="89"/>
      <c r="B67" s="195"/>
      <c r="C67" s="89"/>
      <c r="D67" s="27" t="s">
        <v>213</v>
      </c>
      <c r="E67" s="89"/>
      <c r="F67" s="26" t="s">
        <v>91</v>
      </c>
      <c r="G67" s="26">
        <v>16</v>
      </c>
      <c r="H67" s="53">
        <v>0.2909</v>
      </c>
      <c r="I67" s="10"/>
      <c r="J67" s="10"/>
      <c r="K67" s="96" t="s">
        <v>45</v>
      </c>
      <c r="L67" s="93" t="s">
        <v>45</v>
      </c>
      <c r="M67" s="93" t="s">
        <v>45</v>
      </c>
      <c r="N67" s="93" t="s">
        <v>45</v>
      </c>
      <c r="O67" s="119">
        <v>6</v>
      </c>
      <c r="P67" s="119">
        <v>6</v>
      </c>
      <c r="Q67" s="119">
        <v>6</v>
      </c>
      <c r="R67" s="120">
        <v>1</v>
      </c>
      <c r="S67" s="119">
        <v>9</v>
      </c>
      <c r="T67" s="119">
        <v>7</v>
      </c>
      <c r="U67" s="119">
        <v>7</v>
      </c>
      <c r="V67" s="120">
        <v>0.7778</v>
      </c>
      <c r="W67" s="119">
        <v>3</v>
      </c>
      <c r="X67" s="119">
        <v>3</v>
      </c>
      <c r="Y67" s="119">
        <v>3</v>
      </c>
      <c r="Z67" s="120">
        <v>1</v>
      </c>
      <c r="AA67" s="119">
        <v>20</v>
      </c>
      <c r="AB67" s="119">
        <v>0</v>
      </c>
      <c r="AC67" s="119">
        <v>0</v>
      </c>
      <c r="AD67" s="120">
        <v>0</v>
      </c>
      <c r="AE67" s="119">
        <v>9</v>
      </c>
      <c r="AF67" s="119">
        <v>0</v>
      </c>
      <c r="AG67" s="119">
        <v>0</v>
      </c>
      <c r="AH67" s="120">
        <v>0</v>
      </c>
      <c r="AI67" s="119">
        <v>3</v>
      </c>
      <c r="AJ67" s="119">
        <v>0</v>
      </c>
      <c r="AK67" s="119">
        <v>0</v>
      </c>
      <c r="AL67" s="119">
        <v>0</v>
      </c>
      <c r="AM67" s="119">
        <v>5</v>
      </c>
      <c r="AN67" s="119">
        <v>0</v>
      </c>
      <c r="AO67" s="119">
        <v>0</v>
      </c>
      <c r="AP67" s="120">
        <v>0</v>
      </c>
      <c r="AQ67" s="93" t="s">
        <v>45</v>
      </c>
      <c r="AR67" s="93" t="s">
        <v>45</v>
      </c>
      <c r="AS67" s="93" t="s">
        <v>45</v>
      </c>
      <c r="AT67" s="93" t="s">
        <v>45</v>
      </c>
      <c r="AU67" s="93" t="s">
        <v>45</v>
      </c>
      <c r="AV67" s="93" t="s">
        <v>45</v>
      </c>
      <c r="AW67" s="93" t="s">
        <v>45</v>
      </c>
      <c r="AX67" s="93" t="s">
        <v>45</v>
      </c>
      <c r="AY67" s="89"/>
    </row>
    <row r="68" ht="87.75" customHeight="true" spans="1:51">
      <c r="A68" s="89"/>
      <c r="B68" s="197">
        <v>25</v>
      </c>
      <c r="C68" s="27" t="s">
        <v>214</v>
      </c>
      <c r="D68" s="27" t="s">
        <v>215</v>
      </c>
      <c r="E68" s="89"/>
      <c r="F68" s="26" t="s">
        <v>192</v>
      </c>
      <c r="G68" s="59">
        <v>22877</v>
      </c>
      <c r="H68" s="53">
        <v>0.9947</v>
      </c>
      <c r="I68" s="202" t="s">
        <v>217</v>
      </c>
      <c r="J68" s="202" t="s">
        <v>486</v>
      </c>
      <c r="K68" s="96" t="s">
        <v>45</v>
      </c>
      <c r="L68" s="93" t="s">
        <v>45</v>
      </c>
      <c r="M68" s="93" t="s">
        <v>45</v>
      </c>
      <c r="N68" s="93" t="s">
        <v>45</v>
      </c>
      <c r="O68" s="93">
        <v>3445</v>
      </c>
      <c r="P68" s="119">
        <v>934</v>
      </c>
      <c r="Q68" s="119">
        <v>3893</v>
      </c>
      <c r="R68" s="120">
        <v>1.13</v>
      </c>
      <c r="S68" s="93">
        <v>2631</v>
      </c>
      <c r="T68" s="119">
        <v>100</v>
      </c>
      <c r="U68" s="119">
        <v>2480</v>
      </c>
      <c r="V68" s="120">
        <v>0.9426</v>
      </c>
      <c r="W68" s="93">
        <v>1612</v>
      </c>
      <c r="X68" s="119">
        <v>547</v>
      </c>
      <c r="Y68" s="119">
        <v>1408</v>
      </c>
      <c r="Z68" s="120">
        <v>0.8734</v>
      </c>
      <c r="AA68" s="93">
        <v>7073</v>
      </c>
      <c r="AB68" s="119">
        <v>120</v>
      </c>
      <c r="AC68" s="119">
        <v>7513</v>
      </c>
      <c r="AD68" s="120">
        <f>AC68/AA68</f>
        <v>1.06220839813375</v>
      </c>
      <c r="AE68" s="93">
        <v>4269</v>
      </c>
      <c r="AF68" s="119">
        <v>35</v>
      </c>
      <c r="AG68" s="119">
        <v>4359</v>
      </c>
      <c r="AH68" s="120">
        <f>AG68/AE68</f>
        <v>1.02108222066058</v>
      </c>
      <c r="AI68" s="93">
        <v>1562</v>
      </c>
      <c r="AJ68" s="119">
        <v>30</v>
      </c>
      <c r="AK68" s="119">
        <v>1271</v>
      </c>
      <c r="AL68" s="120">
        <v>0.8137</v>
      </c>
      <c r="AM68" s="93">
        <v>2408</v>
      </c>
      <c r="AN68" s="119">
        <v>390</v>
      </c>
      <c r="AO68" s="119">
        <v>1953</v>
      </c>
      <c r="AP68" s="120">
        <v>0.811</v>
      </c>
      <c r="AQ68" s="93" t="s">
        <v>45</v>
      </c>
      <c r="AR68" s="93" t="s">
        <v>45</v>
      </c>
      <c r="AS68" s="93" t="s">
        <v>45</v>
      </c>
      <c r="AT68" s="93" t="s">
        <v>45</v>
      </c>
      <c r="AU68" s="93" t="s">
        <v>45</v>
      </c>
      <c r="AV68" s="93" t="s">
        <v>45</v>
      </c>
      <c r="AW68" s="93" t="s">
        <v>45</v>
      </c>
      <c r="AX68" s="93" t="s">
        <v>45</v>
      </c>
      <c r="AY68" s="237"/>
    </row>
    <row r="69" ht="117" customHeight="true" spans="1:51">
      <c r="A69" s="89"/>
      <c r="B69" s="195"/>
      <c r="C69" s="89"/>
      <c r="D69" s="27" t="s">
        <v>218</v>
      </c>
      <c r="E69" s="89"/>
      <c r="F69" s="26" t="s">
        <v>192</v>
      </c>
      <c r="G69" s="59">
        <v>85877</v>
      </c>
      <c r="H69" s="53">
        <v>0.9986</v>
      </c>
      <c r="I69" s="89"/>
      <c r="J69" s="89"/>
      <c r="K69" s="93" t="s">
        <v>45</v>
      </c>
      <c r="L69" s="93" t="s">
        <v>45</v>
      </c>
      <c r="M69" s="93" t="s">
        <v>45</v>
      </c>
      <c r="N69" s="93" t="s">
        <v>45</v>
      </c>
      <c r="O69" s="93">
        <v>13988</v>
      </c>
      <c r="P69" s="119">
        <v>14380</v>
      </c>
      <c r="Q69" s="119">
        <v>14380</v>
      </c>
      <c r="R69" s="120">
        <v>1.028</v>
      </c>
      <c r="S69" s="93">
        <v>9360</v>
      </c>
      <c r="T69" s="119">
        <v>8234</v>
      </c>
      <c r="U69" s="119">
        <v>9234</v>
      </c>
      <c r="V69" s="120">
        <v>0.9865</v>
      </c>
      <c r="W69" s="93">
        <v>5735</v>
      </c>
      <c r="X69" s="119">
        <v>5546</v>
      </c>
      <c r="Y69" s="119">
        <v>5546</v>
      </c>
      <c r="Z69" s="120">
        <v>0.967</v>
      </c>
      <c r="AA69" s="93">
        <v>26880</v>
      </c>
      <c r="AB69" s="119">
        <v>27298</v>
      </c>
      <c r="AC69" s="119">
        <v>27298</v>
      </c>
      <c r="AD69" s="120">
        <f>AC69/AA69</f>
        <v>1.0155505952381</v>
      </c>
      <c r="AE69" s="93">
        <v>15189</v>
      </c>
      <c r="AF69" s="119">
        <v>15317</v>
      </c>
      <c r="AG69" s="119">
        <v>15317</v>
      </c>
      <c r="AH69" s="120">
        <v>1.0084</v>
      </c>
      <c r="AI69" s="93">
        <v>5561</v>
      </c>
      <c r="AJ69" s="119">
        <v>5284</v>
      </c>
      <c r="AK69" s="119">
        <v>5284</v>
      </c>
      <c r="AL69" s="120">
        <v>0.9502</v>
      </c>
      <c r="AM69" s="93">
        <v>9287</v>
      </c>
      <c r="AN69" s="119">
        <v>8818</v>
      </c>
      <c r="AO69" s="119">
        <v>8818</v>
      </c>
      <c r="AP69" s="120">
        <v>0.9495</v>
      </c>
      <c r="AQ69" s="93" t="s">
        <v>45</v>
      </c>
      <c r="AR69" s="93" t="s">
        <v>45</v>
      </c>
      <c r="AS69" s="93" t="s">
        <v>45</v>
      </c>
      <c r="AT69" s="93" t="s">
        <v>45</v>
      </c>
      <c r="AU69" s="93" t="s">
        <v>45</v>
      </c>
      <c r="AV69" s="93" t="s">
        <v>45</v>
      </c>
      <c r="AW69" s="93" t="s">
        <v>45</v>
      </c>
      <c r="AX69" s="93" t="s">
        <v>45</v>
      </c>
      <c r="AY69" s="237"/>
    </row>
    <row r="70" ht="14.25" spans="1:51">
      <c r="A70" s="60" t="s">
        <v>219</v>
      </c>
      <c r="B70" s="197">
        <v>26</v>
      </c>
      <c r="C70" s="26" t="s">
        <v>220</v>
      </c>
      <c r="D70" s="27" t="s">
        <v>396</v>
      </c>
      <c r="E70" s="89"/>
      <c r="F70" s="200" t="s">
        <v>562</v>
      </c>
      <c r="G70" s="59">
        <v>27</v>
      </c>
      <c r="H70" s="68">
        <v>1.8</v>
      </c>
      <c r="I70" s="124" t="s">
        <v>26</v>
      </c>
      <c r="J70" s="202" t="s">
        <v>566</v>
      </c>
      <c r="K70" s="93" t="s">
        <v>45</v>
      </c>
      <c r="L70" s="93" t="s">
        <v>45</v>
      </c>
      <c r="M70" s="59">
        <v>14</v>
      </c>
      <c r="N70" s="93" t="s">
        <v>45</v>
      </c>
      <c r="O70" s="93" t="s">
        <v>45</v>
      </c>
      <c r="P70" s="93" t="s">
        <v>45</v>
      </c>
      <c r="Q70" s="59" t="s">
        <v>45</v>
      </c>
      <c r="R70" s="93" t="s">
        <v>45</v>
      </c>
      <c r="S70" s="93" t="s">
        <v>45</v>
      </c>
      <c r="T70" s="93" t="s">
        <v>45</v>
      </c>
      <c r="U70" s="59">
        <v>3</v>
      </c>
      <c r="V70" s="93" t="s">
        <v>45</v>
      </c>
      <c r="W70" s="93" t="s">
        <v>45</v>
      </c>
      <c r="X70" s="93" t="s">
        <v>45</v>
      </c>
      <c r="Y70" s="59">
        <v>2</v>
      </c>
      <c r="Z70" s="93" t="s">
        <v>45</v>
      </c>
      <c r="AA70" s="93" t="s">
        <v>45</v>
      </c>
      <c r="AB70" s="93" t="s">
        <v>45</v>
      </c>
      <c r="AC70" s="59">
        <v>2</v>
      </c>
      <c r="AD70" s="93" t="s">
        <v>45</v>
      </c>
      <c r="AE70" s="93" t="s">
        <v>45</v>
      </c>
      <c r="AF70" s="93" t="s">
        <v>45</v>
      </c>
      <c r="AG70" s="59">
        <v>2</v>
      </c>
      <c r="AH70" s="93" t="s">
        <v>45</v>
      </c>
      <c r="AI70" s="93" t="s">
        <v>45</v>
      </c>
      <c r="AJ70" s="93" t="s">
        <v>45</v>
      </c>
      <c r="AK70" s="59">
        <v>1</v>
      </c>
      <c r="AL70" s="93" t="s">
        <v>45</v>
      </c>
      <c r="AM70" s="93" t="s">
        <v>45</v>
      </c>
      <c r="AN70" s="93" t="s">
        <v>45</v>
      </c>
      <c r="AO70" s="59">
        <v>3</v>
      </c>
      <c r="AP70" s="93" t="s">
        <v>45</v>
      </c>
      <c r="AQ70" s="93" t="s">
        <v>45</v>
      </c>
      <c r="AR70" s="93" t="s">
        <v>45</v>
      </c>
      <c r="AS70" s="93" t="s">
        <v>45</v>
      </c>
      <c r="AT70" s="94" t="s">
        <v>45</v>
      </c>
      <c r="AU70" s="93" t="s">
        <v>45</v>
      </c>
      <c r="AV70" s="93" t="s">
        <v>45</v>
      </c>
      <c r="AW70" s="93" t="s">
        <v>45</v>
      </c>
      <c r="AX70" s="94" t="s">
        <v>45</v>
      </c>
      <c r="AY70" s="223" t="s">
        <v>223</v>
      </c>
    </row>
    <row r="71" ht="19.5" spans="1:51">
      <c r="A71" s="89"/>
      <c r="B71" s="195"/>
      <c r="C71" s="89"/>
      <c r="D71" s="27" t="s">
        <v>224</v>
      </c>
      <c r="E71" s="89"/>
      <c r="F71" s="200" t="s">
        <v>562</v>
      </c>
      <c r="G71" s="136">
        <v>3426</v>
      </c>
      <c r="H71" s="137">
        <v>0.6992</v>
      </c>
      <c r="I71" s="89"/>
      <c r="J71" s="89"/>
      <c r="K71" s="119" t="s">
        <v>45</v>
      </c>
      <c r="L71" s="119" t="s">
        <v>45</v>
      </c>
      <c r="M71" s="119" t="s">
        <v>45</v>
      </c>
      <c r="N71" s="119" t="s">
        <v>45</v>
      </c>
      <c r="O71" s="119">
        <v>707</v>
      </c>
      <c r="P71" s="119">
        <v>555</v>
      </c>
      <c r="Q71" s="119">
        <v>845</v>
      </c>
      <c r="R71" s="120">
        <v>1.1952</v>
      </c>
      <c r="S71" s="119">
        <v>498</v>
      </c>
      <c r="T71" s="119">
        <v>27</v>
      </c>
      <c r="U71" s="119">
        <v>87</v>
      </c>
      <c r="V71" s="120">
        <v>0.1747</v>
      </c>
      <c r="W71" s="119">
        <v>348</v>
      </c>
      <c r="X71" s="119">
        <v>130</v>
      </c>
      <c r="Y71" s="119">
        <v>303</v>
      </c>
      <c r="Z71" s="120">
        <v>0.8707</v>
      </c>
      <c r="AA71" s="119">
        <v>1566</v>
      </c>
      <c r="AB71" s="215">
        <v>676</v>
      </c>
      <c r="AC71" s="215">
        <v>1195</v>
      </c>
      <c r="AD71" s="236">
        <v>0.7631</v>
      </c>
      <c r="AE71" s="119">
        <v>867</v>
      </c>
      <c r="AF71" s="119">
        <v>248</v>
      </c>
      <c r="AG71" s="119">
        <v>564</v>
      </c>
      <c r="AH71" s="120">
        <v>0.6505</v>
      </c>
      <c r="AI71" s="119">
        <v>267</v>
      </c>
      <c r="AJ71" s="119">
        <v>50</v>
      </c>
      <c r="AK71" s="119">
        <v>159</v>
      </c>
      <c r="AL71" s="120">
        <v>0.5955</v>
      </c>
      <c r="AM71" s="119">
        <v>647</v>
      </c>
      <c r="AN71" s="119">
        <v>82</v>
      </c>
      <c r="AO71" s="119">
        <v>273</v>
      </c>
      <c r="AP71" s="120">
        <v>0.4219</v>
      </c>
      <c r="AQ71" s="93" t="s">
        <v>45</v>
      </c>
      <c r="AR71" s="93" t="s">
        <v>45</v>
      </c>
      <c r="AS71" s="93" t="s">
        <v>45</v>
      </c>
      <c r="AT71" s="93" t="s">
        <v>45</v>
      </c>
      <c r="AU71" s="93" t="s">
        <v>45</v>
      </c>
      <c r="AV71" s="93" t="s">
        <v>45</v>
      </c>
      <c r="AW71" s="93" t="s">
        <v>45</v>
      </c>
      <c r="AX71" s="93" t="s">
        <v>45</v>
      </c>
      <c r="AY71" s="223"/>
    </row>
    <row r="72" ht="19.5" spans="1:51">
      <c r="A72" s="89"/>
      <c r="B72" s="195"/>
      <c r="C72" s="89"/>
      <c r="D72" s="27" t="s">
        <v>225</v>
      </c>
      <c r="E72" s="89"/>
      <c r="F72" s="200" t="s">
        <v>562</v>
      </c>
      <c r="G72" s="136">
        <v>17055</v>
      </c>
      <c r="H72" s="137">
        <v>1.4095</v>
      </c>
      <c r="I72" s="89"/>
      <c r="J72" s="89"/>
      <c r="K72" s="119" t="s">
        <v>45</v>
      </c>
      <c r="L72" s="119" t="s">
        <v>45</v>
      </c>
      <c r="M72" s="119" t="s">
        <v>45</v>
      </c>
      <c r="N72" s="119" t="s">
        <v>45</v>
      </c>
      <c r="O72" s="119">
        <v>1697</v>
      </c>
      <c r="P72" s="119">
        <v>5633</v>
      </c>
      <c r="Q72" s="119">
        <v>7400</v>
      </c>
      <c r="R72" s="120">
        <v>4.3606</v>
      </c>
      <c r="S72" s="119">
        <v>1256</v>
      </c>
      <c r="T72" s="119">
        <v>0</v>
      </c>
      <c r="U72" s="119">
        <v>120</v>
      </c>
      <c r="V72" s="120">
        <v>0.0955</v>
      </c>
      <c r="W72" s="119">
        <v>875</v>
      </c>
      <c r="X72" s="119">
        <v>0</v>
      </c>
      <c r="Y72" s="119">
        <v>875</v>
      </c>
      <c r="Z72" s="120">
        <v>1</v>
      </c>
      <c r="AA72" s="119">
        <v>3955</v>
      </c>
      <c r="AB72" s="119">
        <v>704</v>
      </c>
      <c r="AC72" s="119">
        <v>3243</v>
      </c>
      <c r="AD72" s="120">
        <v>0.82</v>
      </c>
      <c r="AE72" s="119">
        <v>2132</v>
      </c>
      <c r="AF72" s="119">
        <v>0</v>
      </c>
      <c r="AG72" s="119">
        <v>2418</v>
      </c>
      <c r="AH72" s="120">
        <v>1.1341</v>
      </c>
      <c r="AI72" s="119">
        <v>669</v>
      </c>
      <c r="AJ72" s="119">
        <v>5</v>
      </c>
      <c r="AK72" s="119">
        <v>768</v>
      </c>
      <c r="AL72" s="120">
        <v>1.148</v>
      </c>
      <c r="AM72" s="119">
        <v>1516</v>
      </c>
      <c r="AN72" s="119">
        <v>0</v>
      </c>
      <c r="AO72" s="119">
        <v>2231</v>
      </c>
      <c r="AP72" s="120">
        <v>1.4716</v>
      </c>
      <c r="AQ72" s="93" t="s">
        <v>45</v>
      </c>
      <c r="AR72" s="93" t="s">
        <v>45</v>
      </c>
      <c r="AS72" s="93" t="s">
        <v>45</v>
      </c>
      <c r="AT72" s="93" t="s">
        <v>45</v>
      </c>
      <c r="AU72" s="93" t="s">
        <v>45</v>
      </c>
      <c r="AV72" s="93" t="s">
        <v>45</v>
      </c>
      <c r="AW72" s="93" t="s">
        <v>45</v>
      </c>
      <c r="AX72" s="93" t="s">
        <v>45</v>
      </c>
      <c r="AY72" s="223" t="s">
        <v>223</v>
      </c>
    </row>
    <row r="73" ht="19.5" spans="1:51">
      <c r="A73" s="89"/>
      <c r="B73" s="195"/>
      <c r="C73" s="89"/>
      <c r="D73" s="27" t="s">
        <v>226</v>
      </c>
      <c r="E73" s="89"/>
      <c r="F73" s="200" t="s">
        <v>562</v>
      </c>
      <c r="G73" s="136">
        <v>65</v>
      </c>
      <c r="H73" s="137">
        <v>4.3333</v>
      </c>
      <c r="I73" s="89"/>
      <c r="J73" s="89"/>
      <c r="K73" s="119" t="s">
        <v>45</v>
      </c>
      <c r="L73" s="119" t="s">
        <v>45</v>
      </c>
      <c r="M73" s="119" t="s">
        <v>45</v>
      </c>
      <c r="N73" s="119" t="s">
        <v>45</v>
      </c>
      <c r="O73" s="119" t="s">
        <v>45</v>
      </c>
      <c r="P73" s="119" t="s">
        <v>45</v>
      </c>
      <c r="Q73" s="119" t="s">
        <v>45</v>
      </c>
      <c r="R73" s="119" t="s">
        <v>45</v>
      </c>
      <c r="S73" s="119" t="s">
        <v>45</v>
      </c>
      <c r="T73" s="119" t="s">
        <v>45</v>
      </c>
      <c r="U73" s="119" t="s">
        <v>45</v>
      </c>
      <c r="V73" s="119" t="s">
        <v>45</v>
      </c>
      <c r="W73" s="119" t="s">
        <v>45</v>
      </c>
      <c r="X73" s="119" t="s">
        <v>45</v>
      </c>
      <c r="Y73" s="119">
        <v>20</v>
      </c>
      <c r="Z73" s="153">
        <v>1</v>
      </c>
      <c r="AA73" s="119" t="s">
        <v>45</v>
      </c>
      <c r="AB73" s="119" t="s">
        <v>45</v>
      </c>
      <c r="AC73" s="119" t="s">
        <v>45</v>
      </c>
      <c r="AD73" s="119" t="s">
        <v>45</v>
      </c>
      <c r="AE73" s="119" t="s">
        <v>45</v>
      </c>
      <c r="AF73" s="119" t="s">
        <v>45</v>
      </c>
      <c r="AG73" s="119" t="s">
        <v>45</v>
      </c>
      <c r="AH73" s="119" t="s">
        <v>45</v>
      </c>
      <c r="AI73" s="119" t="s">
        <v>45</v>
      </c>
      <c r="AJ73" s="119" t="s">
        <v>45</v>
      </c>
      <c r="AK73" s="119">
        <v>24</v>
      </c>
      <c r="AL73" s="153">
        <v>1</v>
      </c>
      <c r="AM73" s="119" t="s">
        <v>45</v>
      </c>
      <c r="AN73" s="119" t="s">
        <v>45</v>
      </c>
      <c r="AO73" s="119">
        <v>21</v>
      </c>
      <c r="AP73" s="153">
        <v>1</v>
      </c>
      <c r="AQ73" s="93" t="s">
        <v>45</v>
      </c>
      <c r="AR73" s="93" t="s">
        <v>45</v>
      </c>
      <c r="AS73" s="93" t="s">
        <v>45</v>
      </c>
      <c r="AT73" s="93" t="s">
        <v>45</v>
      </c>
      <c r="AU73" s="93" t="s">
        <v>45</v>
      </c>
      <c r="AV73" s="93" t="s">
        <v>45</v>
      </c>
      <c r="AW73" s="93" t="s">
        <v>45</v>
      </c>
      <c r="AX73" s="93" t="s">
        <v>45</v>
      </c>
      <c r="AY73" s="223" t="s">
        <v>223</v>
      </c>
    </row>
    <row r="74" ht="19.5" spans="1:51">
      <c r="A74" s="89"/>
      <c r="B74" s="197">
        <v>27</v>
      </c>
      <c r="C74" s="27" t="s">
        <v>227</v>
      </c>
      <c r="D74" s="26" t="s">
        <v>228</v>
      </c>
      <c r="E74" s="27" t="s">
        <v>229</v>
      </c>
      <c r="F74" s="26" t="s">
        <v>562</v>
      </c>
      <c r="G74" s="228">
        <v>0.9984</v>
      </c>
      <c r="H74" s="211" t="s">
        <v>45</v>
      </c>
      <c r="I74" s="145"/>
      <c r="J74" s="145"/>
      <c r="K74" s="119" t="s">
        <v>45</v>
      </c>
      <c r="L74" s="119" t="s">
        <v>45</v>
      </c>
      <c r="M74" s="119" t="s">
        <v>45</v>
      </c>
      <c r="N74" s="119" t="s">
        <v>45</v>
      </c>
      <c r="O74" s="119" t="s">
        <v>231</v>
      </c>
      <c r="P74" s="68" t="s">
        <v>45</v>
      </c>
      <c r="Q74" s="68">
        <v>0.9983</v>
      </c>
      <c r="R74" s="93" t="s">
        <v>45</v>
      </c>
      <c r="S74" s="119" t="s">
        <v>231</v>
      </c>
      <c r="T74" s="70" t="s">
        <v>45</v>
      </c>
      <c r="U74" s="68">
        <v>1</v>
      </c>
      <c r="V74" s="93" t="s">
        <v>45</v>
      </c>
      <c r="W74" s="119" t="s">
        <v>231</v>
      </c>
      <c r="X74" s="70" t="s">
        <v>45</v>
      </c>
      <c r="Y74" s="68">
        <v>1</v>
      </c>
      <c r="Z74" s="93" t="s">
        <v>45</v>
      </c>
      <c r="AA74" s="119" t="s">
        <v>231</v>
      </c>
      <c r="AB74" s="70" t="s">
        <v>45</v>
      </c>
      <c r="AC74" s="68">
        <v>1</v>
      </c>
      <c r="AD74" s="93" t="s">
        <v>45</v>
      </c>
      <c r="AE74" s="119" t="s">
        <v>231</v>
      </c>
      <c r="AF74" s="70" t="s">
        <v>45</v>
      </c>
      <c r="AG74" s="68">
        <v>1</v>
      </c>
      <c r="AH74" s="93" t="s">
        <v>45</v>
      </c>
      <c r="AI74" s="119" t="s">
        <v>231</v>
      </c>
      <c r="AJ74" s="70" t="s">
        <v>45</v>
      </c>
      <c r="AK74" s="68">
        <v>1</v>
      </c>
      <c r="AL74" s="93" t="s">
        <v>45</v>
      </c>
      <c r="AM74" s="119" t="s">
        <v>231</v>
      </c>
      <c r="AN74" s="70" t="s">
        <v>45</v>
      </c>
      <c r="AO74" s="68">
        <v>1</v>
      </c>
      <c r="AP74" s="93" t="s">
        <v>45</v>
      </c>
      <c r="AQ74" s="93" t="s">
        <v>45</v>
      </c>
      <c r="AR74" s="93" t="s">
        <v>45</v>
      </c>
      <c r="AS74" s="93" t="s">
        <v>45</v>
      </c>
      <c r="AT74" s="93" t="s">
        <v>45</v>
      </c>
      <c r="AU74" s="93" t="s">
        <v>45</v>
      </c>
      <c r="AV74" s="93" t="s">
        <v>45</v>
      </c>
      <c r="AW74" s="93" t="s">
        <v>45</v>
      </c>
      <c r="AX74" s="93" t="s">
        <v>45</v>
      </c>
      <c r="AY74" s="223"/>
    </row>
    <row r="75" ht="19.5" spans="1:51">
      <c r="A75" s="89"/>
      <c r="B75" s="195"/>
      <c r="C75" s="89"/>
      <c r="D75" s="89"/>
      <c r="E75" s="27" t="s">
        <v>232</v>
      </c>
      <c r="F75" s="26" t="s">
        <v>562</v>
      </c>
      <c r="G75" s="57">
        <v>2530</v>
      </c>
      <c r="H75" s="93" t="s">
        <v>45</v>
      </c>
      <c r="I75" s="205"/>
      <c r="J75" s="205"/>
      <c r="K75" s="119" t="s">
        <v>45</v>
      </c>
      <c r="L75" s="119" t="s">
        <v>45</v>
      </c>
      <c r="M75" s="119" t="s">
        <v>45</v>
      </c>
      <c r="N75" s="119" t="s">
        <v>45</v>
      </c>
      <c r="O75" s="119" t="s">
        <v>45</v>
      </c>
      <c r="P75" s="59">
        <v>322</v>
      </c>
      <c r="Q75" s="59">
        <v>1727</v>
      </c>
      <c r="R75" s="93" t="s">
        <v>45</v>
      </c>
      <c r="S75" s="119" t="s">
        <v>45</v>
      </c>
      <c r="T75" s="59">
        <v>17</v>
      </c>
      <c r="U75" s="59">
        <v>69</v>
      </c>
      <c r="V75" s="93" t="s">
        <v>45</v>
      </c>
      <c r="W75" s="119" t="s">
        <v>45</v>
      </c>
      <c r="X75" s="59">
        <v>9</v>
      </c>
      <c r="Y75" s="59">
        <v>60</v>
      </c>
      <c r="Z75" s="93" t="s">
        <v>45</v>
      </c>
      <c r="AA75" s="119" t="s">
        <v>45</v>
      </c>
      <c r="AB75" s="59">
        <v>79</v>
      </c>
      <c r="AC75" s="59">
        <v>408</v>
      </c>
      <c r="AD75" s="93" t="s">
        <v>45</v>
      </c>
      <c r="AE75" s="119" t="s">
        <v>45</v>
      </c>
      <c r="AF75" s="59">
        <v>10</v>
      </c>
      <c r="AG75" s="59">
        <v>49</v>
      </c>
      <c r="AH75" s="93" t="s">
        <v>45</v>
      </c>
      <c r="AI75" s="119" t="s">
        <v>45</v>
      </c>
      <c r="AJ75" s="59">
        <v>2</v>
      </c>
      <c r="AK75" s="59">
        <v>12</v>
      </c>
      <c r="AL75" s="93" t="s">
        <v>45</v>
      </c>
      <c r="AM75" s="119" t="s">
        <v>45</v>
      </c>
      <c r="AN75" s="59">
        <v>33</v>
      </c>
      <c r="AO75" s="59">
        <v>205</v>
      </c>
      <c r="AP75" s="93" t="s">
        <v>45</v>
      </c>
      <c r="AQ75" s="93" t="s">
        <v>45</v>
      </c>
      <c r="AR75" s="93" t="s">
        <v>45</v>
      </c>
      <c r="AS75" s="93" t="s">
        <v>45</v>
      </c>
      <c r="AT75" s="93" t="s">
        <v>45</v>
      </c>
      <c r="AU75" s="93" t="s">
        <v>45</v>
      </c>
      <c r="AV75" s="93" t="s">
        <v>45</v>
      </c>
      <c r="AW75" s="93" t="s">
        <v>45</v>
      </c>
      <c r="AX75" s="93" t="s">
        <v>45</v>
      </c>
      <c r="AY75" s="223"/>
    </row>
    <row r="76" ht="19.5" spans="1:51">
      <c r="A76" s="89"/>
      <c r="B76" s="195"/>
      <c r="C76" s="89"/>
      <c r="D76" s="26" t="s">
        <v>233</v>
      </c>
      <c r="E76" s="27" t="s">
        <v>229</v>
      </c>
      <c r="F76" s="26" t="s">
        <v>562</v>
      </c>
      <c r="G76" s="64">
        <v>0.9984</v>
      </c>
      <c r="H76" s="93" t="s">
        <v>45</v>
      </c>
      <c r="I76" s="205"/>
      <c r="J76" s="205"/>
      <c r="K76" s="119" t="s">
        <v>45</v>
      </c>
      <c r="L76" s="119" t="s">
        <v>45</v>
      </c>
      <c r="M76" s="119" t="s">
        <v>45</v>
      </c>
      <c r="N76" s="119" t="s">
        <v>45</v>
      </c>
      <c r="O76" s="136" t="s">
        <v>234</v>
      </c>
      <c r="P76" s="68" t="s">
        <v>45</v>
      </c>
      <c r="Q76" s="68">
        <v>0.9983</v>
      </c>
      <c r="R76" s="93" t="s">
        <v>45</v>
      </c>
      <c r="S76" s="136" t="s">
        <v>234</v>
      </c>
      <c r="T76" s="70" t="s">
        <v>45</v>
      </c>
      <c r="U76" s="68">
        <v>1</v>
      </c>
      <c r="V76" s="93" t="s">
        <v>45</v>
      </c>
      <c r="W76" s="136" t="s">
        <v>234</v>
      </c>
      <c r="X76" s="70" t="s">
        <v>45</v>
      </c>
      <c r="Y76" s="68">
        <v>1</v>
      </c>
      <c r="Z76" s="93" t="s">
        <v>45</v>
      </c>
      <c r="AA76" s="136" t="s">
        <v>234</v>
      </c>
      <c r="AB76" s="70" t="s">
        <v>45</v>
      </c>
      <c r="AC76" s="68">
        <v>1</v>
      </c>
      <c r="AD76" s="93" t="s">
        <v>45</v>
      </c>
      <c r="AE76" s="136" t="s">
        <v>234</v>
      </c>
      <c r="AF76" s="70" t="s">
        <v>45</v>
      </c>
      <c r="AG76" s="68">
        <v>1</v>
      </c>
      <c r="AH76" s="93" t="s">
        <v>45</v>
      </c>
      <c r="AI76" s="136" t="s">
        <v>234</v>
      </c>
      <c r="AJ76" s="70" t="s">
        <v>45</v>
      </c>
      <c r="AK76" s="68">
        <v>1</v>
      </c>
      <c r="AL76" s="93" t="s">
        <v>45</v>
      </c>
      <c r="AM76" s="136" t="s">
        <v>234</v>
      </c>
      <c r="AN76" s="70" t="s">
        <v>45</v>
      </c>
      <c r="AO76" s="68">
        <v>0.995</v>
      </c>
      <c r="AP76" s="93" t="s">
        <v>45</v>
      </c>
      <c r="AQ76" s="93" t="s">
        <v>45</v>
      </c>
      <c r="AR76" s="93" t="s">
        <v>45</v>
      </c>
      <c r="AS76" s="93" t="s">
        <v>45</v>
      </c>
      <c r="AT76" s="93" t="s">
        <v>45</v>
      </c>
      <c r="AU76" s="93" t="s">
        <v>45</v>
      </c>
      <c r="AV76" s="93" t="s">
        <v>45</v>
      </c>
      <c r="AW76" s="93" t="s">
        <v>45</v>
      </c>
      <c r="AX76" s="93" t="s">
        <v>45</v>
      </c>
      <c r="AY76" s="223"/>
    </row>
    <row r="77" ht="19.5" spans="1:51">
      <c r="A77" s="89"/>
      <c r="B77" s="195"/>
      <c r="C77" s="89"/>
      <c r="D77" s="89"/>
      <c r="E77" s="27" t="s">
        <v>232</v>
      </c>
      <c r="F77" s="26" t="s">
        <v>562</v>
      </c>
      <c r="G77" s="57">
        <v>2526</v>
      </c>
      <c r="H77" s="93" t="s">
        <v>45</v>
      </c>
      <c r="I77" s="205"/>
      <c r="J77" s="205"/>
      <c r="K77" s="119" t="s">
        <v>45</v>
      </c>
      <c r="L77" s="119" t="s">
        <v>45</v>
      </c>
      <c r="M77" s="119" t="s">
        <v>45</v>
      </c>
      <c r="N77" s="119" t="s">
        <v>45</v>
      </c>
      <c r="O77" s="119" t="s">
        <v>45</v>
      </c>
      <c r="P77" s="59">
        <v>322</v>
      </c>
      <c r="Q77" s="59">
        <v>1727</v>
      </c>
      <c r="R77" s="93" t="s">
        <v>45</v>
      </c>
      <c r="S77" s="119" t="s">
        <v>45</v>
      </c>
      <c r="T77" s="59">
        <v>17</v>
      </c>
      <c r="U77" s="59">
        <v>69</v>
      </c>
      <c r="V77" s="93" t="s">
        <v>45</v>
      </c>
      <c r="W77" s="119" t="s">
        <v>45</v>
      </c>
      <c r="X77" s="59">
        <v>9</v>
      </c>
      <c r="Y77" s="59">
        <v>60</v>
      </c>
      <c r="Z77" s="93" t="s">
        <v>45</v>
      </c>
      <c r="AA77" s="119" t="s">
        <v>45</v>
      </c>
      <c r="AB77" s="59">
        <v>79</v>
      </c>
      <c r="AC77" s="59">
        <v>408</v>
      </c>
      <c r="AD77" s="93" t="s">
        <v>45</v>
      </c>
      <c r="AE77" s="119" t="s">
        <v>45</v>
      </c>
      <c r="AF77" s="59">
        <v>10</v>
      </c>
      <c r="AG77" s="59">
        <v>49</v>
      </c>
      <c r="AH77" s="93" t="s">
        <v>45</v>
      </c>
      <c r="AI77" s="119" t="s">
        <v>45</v>
      </c>
      <c r="AJ77" s="59">
        <v>3</v>
      </c>
      <c r="AK77" s="59">
        <v>12</v>
      </c>
      <c r="AL77" s="93" t="s">
        <v>45</v>
      </c>
      <c r="AM77" s="119" t="s">
        <v>45</v>
      </c>
      <c r="AN77" s="59">
        <v>36</v>
      </c>
      <c r="AO77" s="59">
        <v>201</v>
      </c>
      <c r="AP77" s="93" t="s">
        <v>45</v>
      </c>
      <c r="AQ77" s="93" t="s">
        <v>45</v>
      </c>
      <c r="AR77" s="93" t="s">
        <v>45</v>
      </c>
      <c r="AS77" s="93" t="s">
        <v>45</v>
      </c>
      <c r="AT77" s="93" t="s">
        <v>45</v>
      </c>
      <c r="AU77" s="93" t="s">
        <v>45</v>
      </c>
      <c r="AV77" s="93" t="s">
        <v>45</v>
      </c>
      <c r="AW77" s="93" t="s">
        <v>45</v>
      </c>
      <c r="AX77" s="93" t="s">
        <v>45</v>
      </c>
      <c r="AY77" s="202"/>
    </row>
    <row r="78" ht="19.5" spans="1:51">
      <c r="A78" s="89"/>
      <c r="B78" s="197">
        <v>28</v>
      </c>
      <c r="C78" s="27" t="s">
        <v>235</v>
      </c>
      <c r="D78" s="26" t="s">
        <v>236</v>
      </c>
      <c r="E78" s="27" t="s">
        <v>237</v>
      </c>
      <c r="F78" s="26" t="s">
        <v>562</v>
      </c>
      <c r="G78" s="57">
        <v>14543</v>
      </c>
      <c r="H78" s="94">
        <v>0.5703</v>
      </c>
      <c r="I78" s="119"/>
      <c r="J78" s="119"/>
      <c r="K78" s="146" t="s">
        <v>45</v>
      </c>
      <c r="L78" s="119" t="s">
        <v>45</v>
      </c>
      <c r="M78" s="119" t="s">
        <v>45</v>
      </c>
      <c r="N78" s="119" t="s">
        <v>45</v>
      </c>
      <c r="O78" s="119">
        <v>3000</v>
      </c>
      <c r="P78" s="93">
        <v>51</v>
      </c>
      <c r="Q78" s="93">
        <v>3001</v>
      </c>
      <c r="R78" s="94">
        <v>1.0003</v>
      </c>
      <c r="S78" s="119">
        <v>3500</v>
      </c>
      <c r="T78" s="93">
        <v>240</v>
      </c>
      <c r="U78" s="93">
        <v>1040</v>
      </c>
      <c r="V78" s="94">
        <v>0.2971</v>
      </c>
      <c r="W78" s="119">
        <v>3000</v>
      </c>
      <c r="X78" s="93">
        <v>410</v>
      </c>
      <c r="Y78" s="93">
        <v>2333</v>
      </c>
      <c r="Z78" s="94">
        <v>0.7777</v>
      </c>
      <c r="AA78" s="119">
        <v>5500</v>
      </c>
      <c r="AB78" s="93">
        <v>1941</v>
      </c>
      <c r="AC78" s="93">
        <v>3251</v>
      </c>
      <c r="AD78" s="94">
        <v>0.5911</v>
      </c>
      <c r="AE78" s="119">
        <v>4500</v>
      </c>
      <c r="AF78" s="93">
        <v>632</v>
      </c>
      <c r="AG78" s="93">
        <v>3097</v>
      </c>
      <c r="AH78" s="94">
        <v>0.6882</v>
      </c>
      <c r="AI78" s="119">
        <v>2000</v>
      </c>
      <c r="AJ78" s="93">
        <v>230</v>
      </c>
      <c r="AK78" s="93">
        <v>834</v>
      </c>
      <c r="AL78" s="94">
        <v>0.417</v>
      </c>
      <c r="AM78" s="119">
        <v>4000</v>
      </c>
      <c r="AN78" s="93">
        <v>834</v>
      </c>
      <c r="AO78" s="93">
        <v>987</v>
      </c>
      <c r="AP78" s="94">
        <v>0.2468</v>
      </c>
      <c r="AQ78" s="93" t="s">
        <v>45</v>
      </c>
      <c r="AR78" s="93" t="s">
        <v>45</v>
      </c>
      <c r="AS78" s="93" t="s">
        <v>45</v>
      </c>
      <c r="AT78" s="93" t="s">
        <v>45</v>
      </c>
      <c r="AU78" s="93" t="s">
        <v>45</v>
      </c>
      <c r="AV78" s="93" t="s">
        <v>45</v>
      </c>
      <c r="AW78" s="93" t="s">
        <v>45</v>
      </c>
      <c r="AX78" s="93" t="s">
        <v>45</v>
      </c>
      <c r="AY78" s="223"/>
    </row>
    <row r="79" ht="19.5" spans="1:51">
      <c r="A79" s="89"/>
      <c r="B79" s="195"/>
      <c r="C79" s="89"/>
      <c r="D79" s="89"/>
      <c r="E79" s="27" t="s">
        <v>238</v>
      </c>
      <c r="F79" s="26" t="s">
        <v>562</v>
      </c>
      <c r="G79" s="57">
        <v>8346</v>
      </c>
      <c r="H79" s="94">
        <v>0.4909</v>
      </c>
      <c r="I79" s="89"/>
      <c r="J79" s="89"/>
      <c r="K79" s="146" t="s">
        <v>45</v>
      </c>
      <c r="L79" s="119" t="s">
        <v>45</v>
      </c>
      <c r="M79" s="119" t="s">
        <v>45</v>
      </c>
      <c r="N79" s="119" t="s">
        <v>45</v>
      </c>
      <c r="O79" s="119">
        <v>3000</v>
      </c>
      <c r="P79" s="93">
        <v>59</v>
      </c>
      <c r="Q79" s="93">
        <v>3009</v>
      </c>
      <c r="R79" s="94">
        <v>1.0003</v>
      </c>
      <c r="S79" s="119">
        <v>1800</v>
      </c>
      <c r="T79" s="93">
        <v>29</v>
      </c>
      <c r="U79" s="93">
        <v>372</v>
      </c>
      <c r="V79" s="94">
        <v>0.2067</v>
      </c>
      <c r="W79" s="119">
        <v>1500</v>
      </c>
      <c r="X79" s="93">
        <v>180</v>
      </c>
      <c r="Y79" s="93">
        <v>1204</v>
      </c>
      <c r="Z79" s="94">
        <v>0.8027</v>
      </c>
      <c r="AA79" s="119">
        <v>4000</v>
      </c>
      <c r="AB79" s="93">
        <v>458</v>
      </c>
      <c r="AC79" s="93">
        <v>2046</v>
      </c>
      <c r="AD79" s="94">
        <v>0.5115</v>
      </c>
      <c r="AE79" s="119">
        <v>3000</v>
      </c>
      <c r="AF79" s="93">
        <v>175</v>
      </c>
      <c r="AG79" s="93">
        <v>1277</v>
      </c>
      <c r="AH79" s="94">
        <v>0.4257</v>
      </c>
      <c r="AI79" s="119">
        <v>1200</v>
      </c>
      <c r="AJ79" s="93">
        <v>47</v>
      </c>
      <c r="AK79" s="93">
        <v>304</v>
      </c>
      <c r="AL79" s="94">
        <v>0.2533</v>
      </c>
      <c r="AM79" s="119">
        <v>2500</v>
      </c>
      <c r="AN79" s="93">
        <v>134</v>
      </c>
      <c r="AO79" s="93">
        <v>134</v>
      </c>
      <c r="AP79" s="94">
        <v>0.0536</v>
      </c>
      <c r="AQ79" s="93" t="s">
        <v>45</v>
      </c>
      <c r="AR79" s="93" t="s">
        <v>45</v>
      </c>
      <c r="AS79" s="93" t="s">
        <v>45</v>
      </c>
      <c r="AT79" s="93" t="s">
        <v>45</v>
      </c>
      <c r="AU79" s="93" t="s">
        <v>45</v>
      </c>
      <c r="AV79" s="93" t="s">
        <v>45</v>
      </c>
      <c r="AW79" s="93" t="s">
        <v>45</v>
      </c>
      <c r="AX79" s="93" t="s">
        <v>45</v>
      </c>
      <c r="AY79" s="223"/>
    </row>
    <row r="80" ht="19.5" spans="1:51">
      <c r="A80" s="89"/>
      <c r="B80" s="195"/>
      <c r="C80" s="89"/>
      <c r="D80" s="26" t="s">
        <v>239</v>
      </c>
      <c r="E80" s="89"/>
      <c r="F80" s="26" t="s">
        <v>562</v>
      </c>
      <c r="G80" s="57">
        <v>15376</v>
      </c>
      <c r="H80" s="94">
        <v>0.8093</v>
      </c>
      <c r="I80" s="89"/>
      <c r="J80" s="89"/>
      <c r="K80" s="146" t="s">
        <v>45</v>
      </c>
      <c r="L80" s="119" t="s">
        <v>45</v>
      </c>
      <c r="M80" s="119" t="s">
        <v>45</v>
      </c>
      <c r="N80" s="119" t="s">
        <v>45</v>
      </c>
      <c r="O80" s="119">
        <v>2500</v>
      </c>
      <c r="P80" s="93">
        <v>5</v>
      </c>
      <c r="Q80" s="93">
        <v>2545</v>
      </c>
      <c r="R80" s="94">
        <v>1.018</v>
      </c>
      <c r="S80" s="119">
        <v>2500</v>
      </c>
      <c r="T80" s="234">
        <v>664</v>
      </c>
      <c r="U80" s="234">
        <v>1357</v>
      </c>
      <c r="V80" s="235">
        <v>0.5428</v>
      </c>
      <c r="W80" s="119">
        <v>2500</v>
      </c>
      <c r="X80" s="93">
        <v>275</v>
      </c>
      <c r="Y80" s="93">
        <v>2113</v>
      </c>
      <c r="Z80" s="94">
        <v>0.8452</v>
      </c>
      <c r="AA80" s="119">
        <v>3500</v>
      </c>
      <c r="AB80" s="93">
        <v>121</v>
      </c>
      <c r="AC80" s="93">
        <v>3304</v>
      </c>
      <c r="AD80" s="94">
        <v>0.944</v>
      </c>
      <c r="AE80" s="119">
        <v>2500</v>
      </c>
      <c r="AF80" s="93">
        <v>835</v>
      </c>
      <c r="AG80" s="93">
        <v>4479</v>
      </c>
      <c r="AH80" s="94">
        <v>1.7916</v>
      </c>
      <c r="AI80" s="119">
        <v>2000</v>
      </c>
      <c r="AJ80" s="93">
        <v>279</v>
      </c>
      <c r="AK80" s="93">
        <v>999</v>
      </c>
      <c r="AL80" s="94">
        <v>0.4995</v>
      </c>
      <c r="AM80" s="119">
        <v>3500</v>
      </c>
      <c r="AN80" s="93">
        <v>579</v>
      </c>
      <c r="AO80" s="93">
        <v>579</v>
      </c>
      <c r="AP80" s="94">
        <v>0.1654</v>
      </c>
      <c r="AQ80" s="93" t="s">
        <v>45</v>
      </c>
      <c r="AR80" s="93" t="s">
        <v>45</v>
      </c>
      <c r="AS80" s="93" t="s">
        <v>45</v>
      </c>
      <c r="AT80" s="93" t="s">
        <v>45</v>
      </c>
      <c r="AU80" s="93" t="s">
        <v>45</v>
      </c>
      <c r="AV80" s="93" t="s">
        <v>45</v>
      </c>
      <c r="AW80" s="93" t="s">
        <v>45</v>
      </c>
      <c r="AX80" s="93" t="s">
        <v>45</v>
      </c>
      <c r="AY80" s="223"/>
    </row>
    <row r="81" ht="85.5" spans="1:51">
      <c r="A81" s="60" t="s">
        <v>240</v>
      </c>
      <c r="B81" s="197">
        <v>29</v>
      </c>
      <c r="C81" s="27" t="s">
        <v>241</v>
      </c>
      <c r="D81" s="27" t="s">
        <v>242</v>
      </c>
      <c r="E81" s="89"/>
      <c r="F81" s="26" t="s">
        <v>567</v>
      </c>
      <c r="G81" s="59">
        <v>0.7</v>
      </c>
      <c r="H81" s="69">
        <v>0.7</v>
      </c>
      <c r="I81" s="79" t="s">
        <v>26</v>
      </c>
      <c r="J81" s="100" t="s">
        <v>568</v>
      </c>
      <c r="K81" s="96" t="s">
        <v>45</v>
      </c>
      <c r="L81" s="93" t="s">
        <v>45</v>
      </c>
      <c r="M81" s="93" t="s">
        <v>45</v>
      </c>
      <c r="N81" s="93" t="s">
        <v>45</v>
      </c>
      <c r="O81" s="93" t="s">
        <v>45</v>
      </c>
      <c r="P81" s="93" t="s">
        <v>45</v>
      </c>
      <c r="Q81" s="93" t="s">
        <v>45</v>
      </c>
      <c r="R81" s="93" t="s">
        <v>45</v>
      </c>
      <c r="S81" s="93" t="s">
        <v>45</v>
      </c>
      <c r="T81" s="93" t="s">
        <v>45</v>
      </c>
      <c r="U81" s="93" t="s">
        <v>45</v>
      </c>
      <c r="V81" s="93" t="s">
        <v>45</v>
      </c>
      <c r="W81" s="93" t="s">
        <v>45</v>
      </c>
      <c r="X81" s="93" t="s">
        <v>45</v>
      </c>
      <c r="Y81" s="93" t="s">
        <v>45</v>
      </c>
      <c r="Z81" s="93" t="s">
        <v>45</v>
      </c>
      <c r="AA81" s="93" t="s">
        <v>45</v>
      </c>
      <c r="AB81" s="93" t="s">
        <v>45</v>
      </c>
      <c r="AC81" s="93" t="s">
        <v>45</v>
      </c>
      <c r="AD81" s="93" t="s">
        <v>45</v>
      </c>
      <c r="AE81" s="93" t="s">
        <v>45</v>
      </c>
      <c r="AF81" s="93" t="s">
        <v>45</v>
      </c>
      <c r="AG81" s="93" t="s">
        <v>45</v>
      </c>
      <c r="AH81" s="93" t="s">
        <v>45</v>
      </c>
      <c r="AI81" s="93" t="s">
        <v>45</v>
      </c>
      <c r="AJ81" s="93" t="s">
        <v>45</v>
      </c>
      <c r="AK81" s="93" t="s">
        <v>45</v>
      </c>
      <c r="AL81" s="93" t="s">
        <v>45</v>
      </c>
      <c r="AM81" s="93" t="s">
        <v>45</v>
      </c>
      <c r="AN81" s="93" t="s">
        <v>45</v>
      </c>
      <c r="AO81" s="93" t="s">
        <v>45</v>
      </c>
      <c r="AP81" s="93" t="s">
        <v>45</v>
      </c>
      <c r="AQ81" s="93" t="s">
        <v>45</v>
      </c>
      <c r="AR81" s="93" t="s">
        <v>45</v>
      </c>
      <c r="AS81" s="93" t="s">
        <v>45</v>
      </c>
      <c r="AT81" s="93" t="s">
        <v>45</v>
      </c>
      <c r="AU81" s="93">
        <v>1</v>
      </c>
      <c r="AV81" s="93">
        <v>0</v>
      </c>
      <c r="AW81" s="93">
        <v>0.7</v>
      </c>
      <c r="AX81" s="117">
        <v>0.7</v>
      </c>
      <c r="AY81" s="223"/>
    </row>
    <row r="82" ht="42.75" spans="1:51">
      <c r="A82" s="89"/>
      <c r="B82" s="197">
        <v>30</v>
      </c>
      <c r="C82" s="27" t="s">
        <v>244</v>
      </c>
      <c r="D82" s="27" t="s">
        <v>245</v>
      </c>
      <c r="E82" s="89"/>
      <c r="F82" s="26" t="s">
        <v>567</v>
      </c>
      <c r="G82" s="59">
        <v>425</v>
      </c>
      <c r="H82" s="57" t="s">
        <v>60</v>
      </c>
      <c r="I82" s="59" t="s">
        <v>26</v>
      </c>
      <c r="J82" s="59" t="s">
        <v>26</v>
      </c>
      <c r="K82" s="175" t="s">
        <v>569</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248</v>
      </c>
    </row>
    <row r="83" ht="19.5" spans="1:51">
      <c r="A83" s="60" t="s">
        <v>249</v>
      </c>
      <c r="B83" s="197">
        <v>31</v>
      </c>
      <c r="C83" s="27" t="s">
        <v>250</v>
      </c>
      <c r="D83" s="27" t="s">
        <v>251</v>
      </c>
      <c r="E83" s="89"/>
      <c r="F83" s="26" t="s">
        <v>570</v>
      </c>
      <c r="G83" s="26">
        <v>16.829</v>
      </c>
      <c r="H83" s="53">
        <v>0.2052</v>
      </c>
      <c r="I83" s="98"/>
      <c r="J83" s="98"/>
      <c r="K83" s="78" t="s">
        <v>45</v>
      </c>
      <c r="L83" s="56" t="s">
        <v>45</v>
      </c>
      <c r="M83" s="56" t="s">
        <v>45</v>
      </c>
      <c r="N83" s="56" t="s">
        <v>45</v>
      </c>
      <c r="O83" s="119">
        <v>3.785</v>
      </c>
      <c r="P83" s="119">
        <v>1.595</v>
      </c>
      <c r="Q83" s="119">
        <v>1.595</v>
      </c>
      <c r="R83" s="120">
        <f>Q83/O83</f>
        <v>0.421400264200793</v>
      </c>
      <c r="S83" s="119">
        <v>14.395</v>
      </c>
      <c r="T83" s="119">
        <v>0</v>
      </c>
      <c r="U83" s="119">
        <v>0</v>
      </c>
      <c r="V83" s="120">
        <v>0</v>
      </c>
      <c r="W83" s="119">
        <v>2.85</v>
      </c>
      <c r="X83" s="119">
        <v>0</v>
      </c>
      <c r="Y83" s="119">
        <v>0</v>
      </c>
      <c r="Z83" s="120">
        <v>0</v>
      </c>
      <c r="AA83" s="119">
        <v>35.858</v>
      </c>
      <c r="AB83" s="119">
        <v>6.66</v>
      </c>
      <c r="AC83" s="119">
        <v>9.56</v>
      </c>
      <c r="AD83" s="120">
        <f>AC83/AA83</f>
        <v>0.266607172736907</v>
      </c>
      <c r="AE83" s="119">
        <v>20.311</v>
      </c>
      <c r="AF83" s="119">
        <v>2.046</v>
      </c>
      <c r="AG83" s="119">
        <v>5.574</v>
      </c>
      <c r="AH83" s="120">
        <f>AG83/AE83</f>
        <v>0.274432573482349</v>
      </c>
      <c r="AI83" s="119">
        <v>2.34</v>
      </c>
      <c r="AJ83" s="119">
        <v>0</v>
      </c>
      <c r="AK83" s="119">
        <v>0</v>
      </c>
      <c r="AL83" s="120">
        <v>0</v>
      </c>
      <c r="AM83" s="119">
        <v>3.017</v>
      </c>
      <c r="AN83" s="119">
        <v>0.1</v>
      </c>
      <c r="AO83" s="119">
        <v>0.1</v>
      </c>
      <c r="AP83" s="120">
        <f>AO83/AM83</f>
        <v>0.0331455087835598</v>
      </c>
      <c r="AQ83" s="93" t="s">
        <v>45</v>
      </c>
      <c r="AR83" s="93" t="s">
        <v>45</v>
      </c>
      <c r="AS83" s="93" t="s">
        <v>45</v>
      </c>
      <c r="AT83" s="93" t="s">
        <v>45</v>
      </c>
      <c r="AU83" s="93" t="s">
        <v>45</v>
      </c>
      <c r="AV83" s="93" t="s">
        <v>45</v>
      </c>
      <c r="AW83" s="93" t="s">
        <v>45</v>
      </c>
      <c r="AX83" s="93" t="s">
        <v>45</v>
      </c>
      <c r="AY83" s="223"/>
    </row>
    <row r="84" ht="19.5" spans="1:51">
      <c r="A84" s="89"/>
      <c r="B84" s="195"/>
      <c r="C84" s="89"/>
      <c r="D84" s="27" t="s">
        <v>253</v>
      </c>
      <c r="E84" s="89"/>
      <c r="F84" s="26" t="s">
        <v>570</v>
      </c>
      <c r="G84" s="26">
        <v>95.339</v>
      </c>
      <c r="H84" s="53">
        <v>0.2686</v>
      </c>
      <c r="I84" s="89"/>
      <c r="J84" s="89"/>
      <c r="K84" s="78" t="s">
        <v>45</v>
      </c>
      <c r="L84" s="56" t="s">
        <v>45</v>
      </c>
      <c r="M84" s="56" t="s">
        <v>45</v>
      </c>
      <c r="N84" s="56" t="s">
        <v>45</v>
      </c>
      <c r="O84" s="56" t="s">
        <v>45</v>
      </c>
      <c r="P84" s="56" t="s">
        <v>45</v>
      </c>
      <c r="Q84" s="56" t="s">
        <v>45</v>
      </c>
      <c r="R84" s="56" t="s">
        <v>45</v>
      </c>
      <c r="S84" s="119">
        <v>110.504</v>
      </c>
      <c r="T84" s="119">
        <v>15.99</v>
      </c>
      <c r="U84" s="119">
        <v>25.79</v>
      </c>
      <c r="V84" s="120">
        <f>U84/S84</f>
        <v>0.23338521682473</v>
      </c>
      <c r="W84" s="119" t="s">
        <v>45</v>
      </c>
      <c r="X84" s="119" t="s">
        <v>45</v>
      </c>
      <c r="Y84" s="119" t="s">
        <v>45</v>
      </c>
      <c r="Z84" s="119" t="s">
        <v>45</v>
      </c>
      <c r="AA84" s="119">
        <v>121.186</v>
      </c>
      <c r="AB84" s="119">
        <v>12.54</v>
      </c>
      <c r="AC84" s="119">
        <v>19.61</v>
      </c>
      <c r="AD84" s="120">
        <v>0.1618</v>
      </c>
      <c r="AE84" s="119">
        <v>29.843</v>
      </c>
      <c r="AF84" s="119">
        <v>18.16</v>
      </c>
      <c r="AG84" s="119">
        <v>18.16</v>
      </c>
      <c r="AH84" s="120">
        <v>0.6085</v>
      </c>
      <c r="AI84" s="119">
        <v>59.76</v>
      </c>
      <c r="AJ84" s="119">
        <v>14.501</v>
      </c>
      <c r="AK84" s="119">
        <v>21.541</v>
      </c>
      <c r="AL84" s="120">
        <f>AK84/AI84</f>
        <v>0.360458500669344</v>
      </c>
      <c r="AM84" s="119">
        <v>34.467</v>
      </c>
      <c r="AN84" s="119">
        <v>10.238</v>
      </c>
      <c r="AO84" s="119">
        <v>10.238</v>
      </c>
      <c r="AP84" s="120">
        <f>AO84/AM84</f>
        <v>0.297037746250036</v>
      </c>
      <c r="AQ84" s="93" t="s">
        <v>45</v>
      </c>
      <c r="AR84" s="93" t="s">
        <v>45</v>
      </c>
      <c r="AS84" s="93" t="s">
        <v>45</v>
      </c>
      <c r="AT84" s="93" t="s">
        <v>45</v>
      </c>
      <c r="AU84" s="93" t="s">
        <v>45</v>
      </c>
      <c r="AV84" s="93" t="s">
        <v>45</v>
      </c>
      <c r="AW84" s="93" t="s">
        <v>45</v>
      </c>
      <c r="AX84" s="93" t="s">
        <v>45</v>
      </c>
      <c r="AY84" s="223"/>
    </row>
    <row r="85" ht="19.5" spans="1:51">
      <c r="A85" s="89"/>
      <c r="B85" s="195"/>
      <c r="C85" s="89"/>
      <c r="D85" s="27" t="s">
        <v>254</v>
      </c>
      <c r="E85" s="89"/>
      <c r="F85" s="26" t="s">
        <v>570</v>
      </c>
      <c r="G85" s="26">
        <v>21.84</v>
      </c>
      <c r="H85" s="53">
        <f>G85/292</f>
        <v>0.0747945205479452</v>
      </c>
      <c r="I85" s="89"/>
      <c r="J85" s="89"/>
      <c r="K85" s="78" t="s">
        <v>45</v>
      </c>
      <c r="L85" s="56" t="s">
        <v>45</v>
      </c>
      <c r="M85" s="56" t="s">
        <v>45</v>
      </c>
      <c r="N85" s="56" t="s">
        <v>45</v>
      </c>
      <c r="O85" s="119">
        <v>9.158</v>
      </c>
      <c r="P85" s="119">
        <v>1.9</v>
      </c>
      <c r="Q85" s="119">
        <v>1.9</v>
      </c>
      <c r="R85" s="120">
        <f>Q85/O85</f>
        <v>0.20746887966805</v>
      </c>
      <c r="S85" s="119">
        <v>53.823</v>
      </c>
      <c r="T85" s="119">
        <v>9.153</v>
      </c>
      <c r="U85" s="119">
        <v>9.153</v>
      </c>
      <c r="V85" s="120">
        <f>U85/S85</f>
        <v>0.170057410400758</v>
      </c>
      <c r="W85" s="119">
        <v>18.145</v>
      </c>
      <c r="X85" s="119">
        <v>3.887</v>
      </c>
      <c r="Y85" s="119">
        <v>3.887</v>
      </c>
      <c r="Z85" s="120">
        <f>Y85/W85</f>
        <v>0.214218793055938</v>
      </c>
      <c r="AA85" s="119">
        <v>82.19</v>
      </c>
      <c r="AB85" s="119">
        <v>0</v>
      </c>
      <c r="AC85" s="119">
        <v>0</v>
      </c>
      <c r="AD85" s="120">
        <v>0</v>
      </c>
      <c r="AE85" s="119">
        <v>57.371</v>
      </c>
      <c r="AF85" s="119">
        <v>4.3</v>
      </c>
      <c r="AG85" s="119">
        <v>4.3</v>
      </c>
      <c r="AH85" s="120">
        <f>AG85/AE85</f>
        <v>0.0749507590943159</v>
      </c>
      <c r="AI85" s="119">
        <v>23.811</v>
      </c>
      <c r="AJ85" s="119">
        <v>0</v>
      </c>
      <c r="AK85" s="119">
        <v>0</v>
      </c>
      <c r="AL85" s="120">
        <v>0</v>
      </c>
      <c r="AM85" s="119">
        <v>47.636</v>
      </c>
      <c r="AN85" s="119">
        <v>2.6</v>
      </c>
      <c r="AO85" s="119">
        <v>2.6</v>
      </c>
      <c r="AP85" s="120">
        <f>AO85/AM85</f>
        <v>0.054580569317323</v>
      </c>
      <c r="AQ85" s="93" t="s">
        <v>45</v>
      </c>
      <c r="AR85" s="93" t="s">
        <v>45</v>
      </c>
      <c r="AS85" s="93" t="s">
        <v>45</v>
      </c>
      <c r="AT85" s="93" t="s">
        <v>45</v>
      </c>
      <c r="AU85" s="93" t="s">
        <v>45</v>
      </c>
      <c r="AV85" s="93" t="s">
        <v>45</v>
      </c>
      <c r="AW85" s="93" t="s">
        <v>45</v>
      </c>
      <c r="AX85" s="93" t="s">
        <v>45</v>
      </c>
      <c r="AY85" s="223"/>
    </row>
    <row r="86" ht="48.75" customHeight="true" spans="1:51">
      <c r="A86" s="89"/>
      <c r="B86" s="195"/>
      <c r="C86" s="89"/>
      <c r="D86" s="27" t="s">
        <v>255</v>
      </c>
      <c r="E86" s="89"/>
      <c r="F86" s="26" t="s">
        <v>570</v>
      </c>
      <c r="G86" s="26" t="s">
        <v>399</v>
      </c>
      <c r="H86" s="53">
        <v>0.98</v>
      </c>
      <c r="I86" s="89"/>
      <c r="J86" s="89"/>
      <c r="K86" s="78" t="s">
        <v>45</v>
      </c>
      <c r="L86" s="56" t="s">
        <v>45</v>
      </c>
      <c r="M86" s="56" t="s">
        <v>45</v>
      </c>
      <c r="N86" s="56" t="s">
        <v>45</v>
      </c>
      <c r="O86" s="56" t="s">
        <v>45</v>
      </c>
      <c r="P86" s="56" t="s">
        <v>45</v>
      </c>
      <c r="Q86" s="56" t="s">
        <v>45</v>
      </c>
      <c r="R86" s="56" t="s">
        <v>45</v>
      </c>
      <c r="S86" s="56" t="s">
        <v>45</v>
      </c>
      <c r="T86" s="56" t="s">
        <v>45</v>
      </c>
      <c r="U86" s="56" t="s">
        <v>45</v>
      </c>
      <c r="V86" s="56" t="s">
        <v>45</v>
      </c>
      <c r="W86" s="56" t="s">
        <v>45</v>
      </c>
      <c r="X86" s="56" t="s">
        <v>45</v>
      </c>
      <c r="Y86" s="56" t="s">
        <v>45</v>
      </c>
      <c r="Z86" s="56" t="s">
        <v>45</v>
      </c>
      <c r="AA86" s="56" t="s">
        <v>45</v>
      </c>
      <c r="AB86" s="56" t="s">
        <v>45</v>
      </c>
      <c r="AC86" s="56" t="s">
        <v>45</v>
      </c>
      <c r="AD86" s="56" t="s">
        <v>45</v>
      </c>
      <c r="AE86" s="56" t="s">
        <v>45</v>
      </c>
      <c r="AF86" s="56" t="s">
        <v>45</v>
      </c>
      <c r="AG86" s="56" t="s">
        <v>45</v>
      </c>
      <c r="AH86" s="56" t="s">
        <v>45</v>
      </c>
      <c r="AI86" s="119">
        <v>1</v>
      </c>
      <c r="AJ86" s="119">
        <v>0</v>
      </c>
      <c r="AK86" s="119">
        <v>1</v>
      </c>
      <c r="AL86" s="120">
        <v>1</v>
      </c>
      <c r="AM86" s="119">
        <v>1</v>
      </c>
      <c r="AN86" s="119">
        <v>0.15</v>
      </c>
      <c r="AO86" s="119">
        <v>0.95</v>
      </c>
      <c r="AP86" s="120">
        <v>0.95</v>
      </c>
      <c r="AQ86" s="93" t="s">
        <v>45</v>
      </c>
      <c r="AR86" s="93" t="s">
        <v>45</v>
      </c>
      <c r="AS86" s="93" t="s">
        <v>45</v>
      </c>
      <c r="AT86" s="93" t="s">
        <v>45</v>
      </c>
      <c r="AU86" s="93" t="s">
        <v>45</v>
      </c>
      <c r="AV86" s="93" t="s">
        <v>45</v>
      </c>
      <c r="AW86" s="93" t="s">
        <v>45</v>
      </c>
      <c r="AX86" s="93" t="s">
        <v>45</v>
      </c>
      <c r="AY86" s="223"/>
    </row>
    <row r="87" ht="36" customHeight="true" spans="1:51">
      <c r="A87" s="89"/>
      <c r="B87" s="197">
        <v>32</v>
      </c>
      <c r="C87" s="27" t="s">
        <v>257</v>
      </c>
      <c r="D87" s="27" t="s">
        <v>258</v>
      </c>
      <c r="E87" s="89"/>
      <c r="F87" s="26" t="s">
        <v>571</v>
      </c>
      <c r="G87" s="59">
        <v>15528</v>
      </c>
      <c r="H87" s="68">
        <v>0.6338</v>
      </c>
      <c r="I87" s="211" t="s">
        <v>26</v>
      </c>
      <c r="J87" s="232" t="s">
        <v>497</v>
      </c>
      <c r="K87" s="119">
        <v>5000</v>
      </c>
      <c r="L87" s="119">
        <v>733</v>
      </c>
      <c r="M87" s="119">
        <v>3058</v>
      </c>
      <c r="N87" s="120">
        <v>0.6116</v>
      </c>
      <c r="O87" s="136">
        <v>4500</v>
      </c>
      <c r="P87" s="136">
        <v>857</v>
      </c>
      <c r="Q87" s="136">
        <v>2551</v>
      </c>
      <c r="R87" s="137">
        <v>0.5669</v>
      </c>
      <c r="S87" s="136">
        <v>3500</v>
      </c>
      <c r="T87" s="136">
        <v>307</v>
      </c>
      <c r="U87" s="136">
        <v>2197</v>
      </c>
      <c r="V87" s="137">
        <v>0.6277</v>
      </c>
      <c r="W87" s="136">
        <v>3000</v>
      </c>
      <c r="X87" s="136">
        <v>341</v>
      </c>
      <c r="Y87" s="136">
        <v>1983</v>
      </c>
      <c r="Z87" s="137">
        <v>0.661</v>
      </c>
      <c r="AA87" s="136">
        <v>2600</v>
      </c>
      <c r="AB87" s="136">
        <v>132</v>
      </c>
      <c r="AC87" s="136">
        <v>1952</v>
      </c>
      <c r="AD87" s="137">
        <v>0.7508</v>
      </c>
      <c r="AE87" s="136">
        <v>1600</v>
      </c>
      <c r="AF87" s="136">
        <v>0</v>
      </c>
      <c r="AG87" s="136">
        <v>860</v>
      </c>
      <c r="AH87" s="137">
        <v>0.5375</v>
      </c>
      <c r="AI87" s="136">
        <v>700</v>
      </c>
      <c r="AJ87" s="136">
        <v>115</v>
      </c>
      <c r="AK87" s="136">
        <v>500</v>
      </c>
      <c r="AL87" s="137">
        <v>0.7143</v>
      </c>
      <c r="AM87" s="136">
        <v>1600</v>
      </c>
      <c r="AN87" s="136">
        <v>154</v>
      </c>
      <c r="AO87" s="136">
        <v>715</v>
      </c>
      <c r="AP87" s="137">
        <v>0.4469</v>
      </c>
      <c r="AQ87" s="93" t="s">
        <v>45</v>
      </c>
      <c r="AR87" s="93" t="s">
        <v>45</v>
      </c>
      <c r="AS87" s="93" t="s">
        <v>45</v>
      </c>
      <c r="AT87" s="93" t="s">
        <v>45</v>
      </c>
      <c r="AU87" s="119">
        <v>2000</v>
      </c>
      <c r="AV87" s="119">
        <v>1169</v>
      </c>
      <c r="AW87" s="119">
        <v>1712</v>
      </c>
      <c r="AX87" s="120">
        <v>0.856</v>
      </c>
      <c r="AY87" s="150"/>
    </row>
    <row r="88" ht="51.75" customHeight="true" spans="1:51">
      <c r="A88" s="89"/>
      <c r="B88" s="195"/>
      <c r="C88" s="89"/>
      <c r="D88" s="27" t="s">
        <v>260</v>
      </c>
      <c r="E88" s="89"/>
      <c r="F88" s="26" t="s">
        <v>571</v>
      </c>
      <c r="G88" s="229">
        <v>3515</v>
      </c>
      <c r="H88" s="68">
        <v>1.1717</v>
      </c>
      <c r="I88" s="6"/>
      <c r="J88" s="89"/>
      <c r="K88" s="119">
        <v>500</v>
      </c>
      <c r="L88" s="119">
        <v>0</v>
      </c>
      <c r="M88" s="119">
        <v>297</v>
      </c>
      <c r="N88" s="120">
        <v>0.594</v>
      </c>
      <c r="O88" s="136">
        <v>200</v>
      </c>
      <c r="P88" s="136">
        <v>0</v>
      </c>
      <c r="Q88" s="136">
        <v>353</v>
      </c>
      <c r="R88" s="137">
        <v>1.765</v>
      </c>
      <c r="S88" s="136">
        <v>300</v>
      </c>
      <c r="T88" s="136">
        <v>0</v>
      </c>
      <c r="U88" s="136">
        <v>307</v>
      </c>
      <c r="V88" s="137">
        <v>1.0233</v>
      </c>
      <c r="W88" s="136">
        <v>900</v>
      </c>
      <c r="X88" s="136">
        <v>24</v>
      </c>
      <c r="Y88" s="136">
        <v>798</v>
      </c>
      <c r="Z88" s="137">
        <v>0.8867</v>
      </c>
      <c r="AA88" s="136">
        <v>300</v>
      </c>
      <c r="AB88" s="136">
        <v>0</v>
      </c>
      <c r="AC88" s="136">
        <v>218</v>
      </c>
      <c r="AD88" s="137">
        <v>0.7267</v>
      </c>
      <c r="AE88" s="136">
        <v>200</v>
      </c>
      <c r="AF88" s="136">
        <v>0</v>
      </c>
      <c r="AG88" s="136">
        <v>238</v>
      </c>
      <c r="AH88" s="137">
        <v>1.19</v>
      </c>
      <c r="AI88" s="136">
        <v>200</v>
      </c>
      <c r="AJ88" s="136">
        <v>48</v>
      </c>
      <c r="AK88" s="136">
        <v>308</v>
      </c>
      <c r="AL88" s="137">
        <v>1.54</v>
      </c>
      <c r="AM88" s="136">
        <v>200</v>
      </c>
      <c r="AN88" s="136">
        <v>0</v>
      </c>
      <c r="AO88" s="136">
        <v>550</v>
      </c>
      <c r="AP88" s="137">
        <v>2.75</v>
      </c>
      <c r="AQ88" s="93" t="s">
        <v>45</v>
      </c>
      <c r="AR88" s="93" t="s">
        <v>45</v>
      </c>
      <c r="AS88" s="93" t="s">
        <v>45</v>
      </c>
      <c r="AT88" s="93" t="s">
        <v>45</v>
      </c>
      <c r="AU88" s="119">
        <v>200</v>
      </c>
      <c r="AV88" s="119">
        <v>71</v>
      </c>
      <c r="AW88" s="119">
        <v>446</v>
      </c>
      <c r="AX88" s="120">
        <v>2.23</v>
      </c>
      <c r="AY88" s="150"/>
    </row>
    <row r="89" ht="28.5" spans="1:51">
      <c r="A89" s="60" t="s">
        <v>261</v>
      </c>
      <c r="B89" s="197">
        <v>33</v>
      </c>
      <c r="C89" s="27" t="s">
        <v>262</v>
      </c>
      <c r="D89" s="27" t="s">
        <v>263</v>
      </c>
      <c r="E89" s="89"/>
      <c r="F89" s="26" t="s">
        <v>572</v>
      </c>
      <c r="G89" s="59" t="s">
        <v>60</v>
      </c>
      <c r="H89" s="59" t="s">
        <v>60</v>
      </c>
      <c r="I89" s="150"/>
      <c r="J89" s="150"/>
      <c r="K89" s="175" t="s">
        <v>573</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267</v>
      </c>
    </row>
    <row r="90" ht="28.5" spans="1:51">
      <c r="A90" s="89"/>
      <c r="B90" s="197">
        <v>34</v>
      </c>
      <c r="C90" s="27" t="s">
        <v>268</v>
      </c>
      <c r="D90" s="27" t="s">
        <v>269</v>
      </c>
      <c r="E90" s="89"/>
      <c r="F90" s="26" t="s">
        <v>572</v>
      </c>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59"/>
      <c r="AW90" s="59"/>
      <c r="AX90" s="59"/>
      <c r="AY90" s="223" t="s">
        <v>574</v>
      </c>
    </row>
    <row r="91" ht="133.5" customHeight="true" spans="1:51">
      <c r="A91" s="89"/>
      <c r="B91" s="197">
        <v>35</v>
      </c>
      <c r="C91" s="27" t="s">
        <v>271</v>
      </c>
      <c r="D91" s="27" t="s">
        <v>272</v>
      </c>
      <c r="E91" s="89"/>
      <c r="F91" s="26" t="s">
        <v>572</v>
      </c>
      <c r="G91" s="59">
        <v>249</v>
      </c>
      <c r="H91" s="68">
        <v>0.3578</v>
      </c>
      <c r="I91" s="59" t="s">
        <v>575</v>
      </c>
      <c r="J91" s="59" t="s">
        <v>576</v>
      </c>
      <c r="K91" s="93" t="s">
        <v>45</v>
      </c>
      <c r="L91" s="93" t="s">
        <v>45</v>
      </c>
      <c r="M91" s="93" t="s">
        <v>45</v>
      </c>
      <c r="N91" s="93" t="s">
        <v>45</v>
      </c>
      <c r="O91" s="93">
        <v>41</v>
      </c>
      <c r="P91" s="93">
        <v>0</v>
      </c>
      <c r="Q91" s="93">
        <v>41</v>
      </c>
      <c r="R91" s="94">
        <v>1</v>
      </c>
      <c r="S91" s="93">
        <v>79</v>
      </c>
      <c r="T91" s="93">
        <v>0</v>
      </c>
      <c r="U91" s="93">
        <v>28</v>
      </c>
      <c r="V91" s="94">
        <v>0.3544</v>
      </c>
      <c r="W91" s="93">
        <v>48</v>
      </c>
      <c r="X91" s="93">
        <v>0</v>
      </c>
      <c r="Y91" s="93">
        <v>34</v>
      </c>
      <c r="Z91" s="94">
        <v>0.7083</v>
      </c>
      <c r="AA91" s="93">
        <v>182</v>
      </c>
      <c r="AB91" s="93">
        <v>25</v>
      </c>
      <c r="AC91" s="93">
        <v>72</v>
      </c>
      <c r="AD91" s="94">
        <v>0.3956</v>
      </c>
      <c r="AE91" s="93">
        <v>153</v>
      </c>
      <c r="AF91" s="93">
        <v>9</v>
      </c>
      <c r="AG91" s="93">
        <v>35</v>
      </c>
      <c r="AH91" s="94">
        <v>0.2288</v>
      </c>
      <c r="AI91" s="93">
        <v>66</v>
      </c>
      <c r="AJ91" s="93">
        <v>0</v>
      </c>
      <c r="AK91" s="93">
        <v>10</v>
      </c>
      <c r="AL91" s="94">
        <v>0.1515</v>
      </c>
      <c r="AM91" s="93">
        <v>111</v>
      </c>
      <c r="AN91" s="93">
        <v>2</v>
      </c>
      <c r="AO91" s="93">
        <v>28</v>
      </c>
      <c r="AP91" s="94">
        <v>0.2523</v>
      </c>
      <c r="AQ91" s="93" t="s">
        <v>45</v>
      </c>
      <c r="AR91" s="93" t="s">
        <v>45</v>
      </c>
      <c r="AS91" s="93" t="s">
        <v>45</v>
      </c>
      <c r="AT91" s="93" t="s">
        <v>45</v>
      </c>
      <c r="AU91" s="93">
        <v>16</v>
      </c>
      <c r="AV91" s="93">
        <v>1</v>
      </c>
      <c r="AW91" s="93">
        <v>1</v>
      </c>
      <c r="AX91" s="94">
        <v>0.0625</v>
      </c>
      <c r="AY91" s="223"/>
    </row>
    <row r="92" ht="14.25" spans="1:51">
      <c r="A92" s="60" t="s">
        <v>273</v>
      </c>
      <c r="B92" s="197">
        <v>36</v>
      </c>
      <c r="C92" s="27" t="s">
        <v>274</v>
      </c>
      <c r="D92" s="27" t="s">
        <v>275</v>
      </c>
      <c r="E92" s="89"/>
      <c r="F92" s="26" t="s">
        <v>577</v>
      </c>
      <c r="G92" s="59">
        <v>653</v>
      </c>
      <c r="H92" s="68">
        <v>0.4541</v>
      </c>
      <c r="I92" s="93"/>
      <c r="J92" s="93"/>
      <c r="K92" s="93" t="s">
        <v>45</v>
      </c>
      <c r="L92" s="93" t="s">
        <v>45</v>
      </c>
      <c r="M92" s="93" t="s">
        <v>45</v>
      </c>
      <c r="N92" s="93" t="s">
        <v>45</v>
      </c>
      <c r="O92" s="93">
        <v>188</v>
      </c>
      <c r="P92" s="93">
        <v>21</v>
      </c>
      <c r="Q92" s="93">
        <v>93</v>
      </c>
      <c r="R92" s="94">
        <v>0.4946</v>
      </c>
      <c r="S92" s="93">
        <v>229</v>
      </c>
      <c r="T92" s="93">
        <v>33</v>
      </c>
      <c r="U92" s="93">
        <v>90</v>
      </c>
      <c r="V92" s="94">
        <v>0.393</v>
      </c>
      <c r="W92" s="93">
        <v>190</v>
      </c>
      <c r="X92" s="93">
        <v>48</v>
      </c>
      <c r="Y92" s="93">
        <v>98</v>
      </c>
      <c r="Z92" s="94">
        <v>0.5158</v>
      </c>
      <c r="AA92" s="93">
        <v>201</v>
      </c>
      <c r="AB92" s="93">
        <v>59</v>
      </c>
      <c r="AC92" s="93">
        <v>122</v>
      </c>
      <c r="AD92" s="94">
        <v>0.607</v>
      </c>
      <c r="AE92" s="93">
        <v>157</v>
      </c>
      <c r="AF92" s="93">
        <v>27</v>
      </c>
      <c r="AG92" s="93">
        <v>68</v>
      </c>
      <c r="AH92" s="94">
        <v>0.4331</v>
      </c>
      <c r="AI92" s="93">
        <v>152</v>
      </c>
      <c r="AJ92" s="93">
        <v>15</v>
      </c>
      <c r="AK92" s="93">
        <v>64</v>
      </c>
      <c r="AL92" s="94">
        <v>0.4211</v>
      </c>
      <c r="AM92" s="93">
        <v>229</v>
      </c>
      <c r="AN92" s="93">
        <v>13</v>
      </c>
      <c r="AO92" s="93">
        <v>80</v>
      </c>
      <c r="AP92" s="94">
        <v>0.3493</v>
      </c>
      <c r="AQ92" s="93">
        <v>50</v>
      </c>
      <c r="AR92" s="93">
        <v>0</v>
      </c>
      <c r="AS92" s="93">
        <v>13</v>
      </c>
      <c r="AT92" s="94">
        <v>0.26</v>
      </c>
      <c r="AU92" s="93">
        <v>42</v>
      </c>
      <c r="AV92" s="93">
        <v>0</v>
      </c>
      <c r="AW92" s="93">
        <v>25</v>
      </c>
      <c r="AX92" s="94">
        <v>0.5952</v>
      </c>
      <c r="AY92" s="223"/>
    </row>
    <row r="93" ht="14.25" spans="1:51">
      <c r="A93" s="89"/>
      <c r="B93" s="195"/>
      <c r="C93" s="89"/>
      <c r="D93" s="27" t="s">
        <v>277</v>
      </c>
      <c r="E93" s="89"/>
      <c r="F93" s="26" t="s">
        <v>577</v>
      </c>
      <c r="G93" s="59"/>
      <c r="H93" s="59"/>
      <c r="I93" s="89"/>
      <c r="J93" s="89"/>
      <c r="K93" s="93" t="s">
        <v>45</v>
      </c>
      <c r="L93" s="93" t="s">
        <v>45</v>
      </c>
      <c r="M93" s="93" t="s">
        <v>45</v>
      </c>
      <c r="N93" s="93" t="s">
        <v>45</v>
      </c>
      <c r="O93" s="93" t="s">
        <v>45</v>
      </c>
      <c r="P93" s="93"/>
      <c r="Q93" s="93"/>
      <c r="R93" s="93"/>
      <c r="S93" s="93">
        <v>50</v>
      </c>
      <c r="T93" s="93"/>
      <c r="U93" s="93"/>
      <c r="V93" s="93"/>
      <c r="W93" s="93">
        <v>60</v>
      </c>
      <c r="X93" s="93"/>
      <c r="Y93" s="93"/>
      <c r="Z93" s="93"/>
      <c r="AA93" s="93">
        <v>60</v>
      </c>
      <c r="AB93" s="93"/>
      <c r="AC93" s="93"/>
      <c r="AD93" s="93"/>
      <c r="AE93" s="93" t="s">
        <v>45</v>
      </c>
      <c r="AF93" s="93"/>
      <c r="AG93" s="93"/>
      <c r="AH93" s="93"/>
      <c r="AI93" s="93">
        <v>130</v>
      </c>
      <c r="AJ93" s="93"/>
      <c r="AK93" s="93"/>
      <c r="AL93" s="93"/>
      <c r="AM93" s="93" t="s">
        <v>45</v>
      </c>
      <c r="AN93" s="93"/>
      <c r="AO93" s="93"/>
      <c r="AP93" s="93"/>
      <c r="AQ93" s="93">
        <v>50</v>
      </c>
      <c r="AR93" s="93"/>
      <c r="AS93" s="93"/>
      <c r="AT93" s="93"/>
      <c r="AU93" s="93" t="s">
        <v>45</v>
      </c>
      <c r="AV93" s="93" t="s">
        <v>45</v>
      </c>
      <c r="AW93" s="93" t="s">
        <v>45</v>
      </c>
      <c r="AX93" s="93" t="s">
        <v>45</v>
      </c>
      <c r="AY93" s="223"/>
    </row>
    <row r="94" ht="67.5" customHeight="true" spans="1:51">
      <c r="A94" s="89"/>
      <c r="B94" s="197">
        <v>37</v>
      </c>
      <c r="C94" s="27" t="s">
        <v>278</v>
      </c>
      <c r="D94" s="27" t="s">
        <v>279</v>
      </c>
      <c r="E94" s="89"/>
      <c r="F94" s="26" t="s">
        <v>577</v>
      </c>
      <c r="G94" s="59" t="s">
        <v>578</v>
      </c>
      <c r="H94" s="59" t="s">
        <v>60</v>
      </c>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223" t="s">
        <v>504</v>
      </c>
    </row>
    <row r="95" ht="19.5" spans="1:51">
      <c r="A95" s="89"/>
      <c r="B95" s="197">
        <v>38</v>
      </c>
      <c r="C95" s="27" t="s">
        <v>282</v>
      </c>
      <c r="D95" s="27" t="s">
        <v>283</v>
      </c>
      <c r="E95" s="89"/>
      <c r="F95" s="26" t="s">
        <v>571</v>
      </c>
      <c r="G95" s="26">
        <v>25</v>
      </c>
      <c r="H95" s="53">
        <v>0.4386</v>
      </c>
      <c r="I95" s="93"/>
      <c r="J95" s="93"/>
      <c r="K95" s="93" t="s">
        <v>45</v>
      </c>
      <c r="L95" s="93" t="s">
        <v>45</v>
      </c>
      <c r="M95" s="93" t="s">
        <v>45</v>
      </c>
      <c r="N95" s="93" t="s">
        <v>45</v>
      </c>
      <c r="O95" s="119">
        <v>32</v>
      </c>
      <c r="P95" s="119">
        <v>0</v>
      </c>
      <c r="Q95" s="119">
        <v>0</v>
      </c>
      <c r="R95" s="120">
        <v>0</v>
      </c>
      <c r="S95" s="119">
        <v>13</v>
      </c>
      <c r="T95" s="119">
        <v>0</v>
      </c>
      <c r="U95" s="119">
        <v>13</v>
      </c>
      <c r="V95" s="120">
        <v>1</v>
      </c>
      <c r="W95" s="119" t="s">
        <v>45</v>
      </c>
      <c r="X95" s="119" t="s">
        <v>45</v>
      </c>
      <c r="Y95" s="119" t="s">
        <v>45</v>
      </c>
      <c r="Z95" s="119" t="s">
        <v>45</v>
      </c>
      <c r="AA95" s="119" t="s">
        <v>45</v>
      </c>
      <c r="AB95" s="119" t="s">
        <v>45</v>
      </c>
      <c r="AC95" s="119" t="s">
        <v>45</v>
      </c>
      <c r="AD95" s="119" t="s">
        <v>45</v>
      </c>
      <c r="AE95" s="119">
        <v>12</v>
      </c>
      <c r="AF95" s="119">
        <v>0</v>
      </c>
      <c r="AG95" s="119">
        <v>12</v>
      </c>
      <c r="AH95" s="120">
        <v>1</v>
      </c>
      <c r="AI95" s="119" t="s">
        <v>45</v>
      </c>
      <c r="AJ95" s="119"/>
      <c r="AK95" s="119"/>
      <c r="AL95" s="120"/>
      <c r="AM95" s="119" t="s">
        <v>45</v>
      </c>
      <c r="AN95" s="119"/>
      <c r="AO95" s="119"/>
      <c r="AP95" s="120"/>
      <c r="AQ95" s="93" t="s">
        <v>45</v>
      </c>
      <c r="AR95" s="93" t="s">
        <v>45</v>
      </c>
      <c r="AS95" s="93" t="s">
        <v>45</v>
      </c>
      <c r="AT95" s="93" t="s">
        <v>45</v>
      </c>
      <c r="AU95" s="93" t="s">
        <v>45</v>
      </c>
      <c r="AV95" s="93" t="s">
        <v>45</v>
      </c>
      <c r="AW95" s="93" t="s">
        <v>45</v>
      </c>
      <c r="AX95" s="93" t="s">
        <v>45</v>
      </c>
      <c r="AY95" s="150"/>
    </row>
    <row r="96" ht="14.25" spans="1:51">
      <c r="A96" s="89"/>
      <c r="B96" s="195"/>
      <c r="C96" s="89"/>
      <c r="D96" s="27" t="s">
        <v>286</v>
      </c>
      <c r="E96" s="89"/>
      <c r="F96" s="26" t="s">
        <v>571</v>
      </c>
      <c r="G96" s="26">
        <v>12</v>
      </c>
      <c r="H96" s="53">
        <v>0.4285</v>
      </c>
      <c r="I96" s="89"/>
      <c r="J96" s="89"/>
      <c r="K96" s="93" t="s">
        <v>45</v>
      </c>
      <c r="L96" s="93" t="s">
        <v>45</v>
      </c>
      <c r="M96" s="93" t="s">
        <v>45</v>
      </c>
      <c r="N96" s="93" t="s">
        <v>45</v>
      </c>
      <c r="O96" s="93">
        <v>4</v>
      </c>
      <c r="P96" s="93">
        <v>2</v>
      </c>
      <c r="Q96" s="93">
        <v>2</v>
      </c>
      <c r="R96" s="94">
        <v>0.5</v>
      </c>
      <c r="S96" s="93">
        <v>14</v>
      </c>
      <c r="T96" s="93">
        <v>4</v>
      </c>
      <c r="U96" s="93">
        <v>7</v>
      </c>
      <c r="V96" s="94">
        <v>0.5</v>
      </c>
      <c r="W96" s="93">
        <v>3</v>
      </c>
      <c r="X96" s="93">
        <v>1</v>
      </c>
      <c r="Y96" s="93">
        <v>1</v>
      </c>
      <c r="Z96" s="94">
        <v>0.3333</v>
      </c>
      <c r="AA96" s="93">
        <v>1</v>
      </c>
      <c r="AB96" s="93">
        <v>0</v>
      </c>
      <c r="AC96" s="93">
        <v>0</v>
      </c>
      <c r="AD96" s="94">
        <v>0</v>
      </c>
      <c r="AE96" s="93">
        <v>2</v>
      </c>
      <c r="AF96" s="93">
        <v>1</v>
      </c>
      <c r="AG96" s="93">
        <v>1</v>
      </c>
      <c r="AH96" s="94">
        <v>0.5</v>
      </c>
      <c r="AI96" s="93">
        <v>1</v>
      </c>
      <c r="AJ96" s="93">
        <v>0</v>
      </c>
      <c r="AK96" s="93">
        <v>0</v>
      </c>
      <c r="AL96" s="94">
        <v>0</v>
      </c>
      <c r="AM96" s="93">
        <v>3</v>
      </c>
      <c r="AN96" s="93">
        <v>1</v>
      </c>
      <c r="AO96" s="93">
        <v>1</v>
      </c>
      <c r="AP96" s="94">
        <v>0.3333</v>
      </c>
      <c r="AQ96" s="93" t="s">
        <v>45</v>
      </c>
      <c r="AR96" s="93" t="s">
        <v>45</v>
      </c>
      <c r="AS96" s="93" t="s">
        <v>45</v>
      </c>
      <c r="AT96" s="93" t="s">
        <v>45</v>
      </c>
      <c r="AU96" s="93" t="s">
        <v>45</v>
      </c>
      <c r="AV96" s="93" t="s">
        <v>45</v>
      </c>
      <c r="AW96" s="93" t="s">
        <v>45</v>
      </c>
      <c r="AX96" s="93" t="s">
        <v>45</v>
      </c>
      <c r="AY96" s="150"/>
    </row>
    <row r="97" ht="49.5" customHeight="true" spans="1:51">
      <c r="A97" s="89"/>
      <c r="B97" s="197">
        <v>39</v>
      </c>
      <c r="C97" s="27" t="s">
        <v>288</v>
      </c>
      <c r="D97" s="27" t="s">
        <v>289</v>
      </c>
      <c r="E97" s="89"/>
      <c r="F97" s="26" t="s">
        <v>571</v>
      </c>
      <c r="G97" s="26">
        <v>399</v>
      </c>
      <c r="H97" s="53">
        <v>1</v>
      </c>
      <c r="I97" s="93"/>
      <c r="J97" s="233" t="s">
        <v>506</v>
      </c>
      <c r="K97" s="93" t="s">
        <v>45</v>
      </c>
      <c r="L97" s="93" t="s">
        <v>45</v>
      </c>
      <c r="M97" s="93" t="s">
        <v>45</v>
      </c>
      <c r="N97" s="93" t="s">
        <v>45</v>
      </c>
      <c r="O97" s="119">
        <v>11</v>
      </c>
      <c r="P97" s="119">
        <v>0</v>
      </c>
      <c r="Q97" s="119">
        <v>11</v>
      </c>
      <c r="R97" s="120">
        <v>1</v>
      </c>
      <c r="S97" s="119">
        <v>168</v>
      </c>
      <c r="T97" s="119">
        <v>0</v>
      </c>
      <c r="U97" s="119">
        <v>168</v>
      </c>
      <c r="V97" s="120">
        <v>1</v>
      </c>
      <c r="W97" s="119" t="s">
        <v>45</v>
      </c>
      <c r="X97" s="119" t="s">
        <v>45</v>
      </c>
      <c r="Y97" s="119" t="s">
        <v>45</v>
      </c>
      <c r="Z97" s="119" t="s">
        <v>45</v>
      </c>
      <c r="AA97" s="119">
        <v>220</v>
      </c>
      <c r="AB97" s="119">
        <v>0</v>
      </c>
      <c r="AC97" s="119">
        <v>220</v>
      </c>
      <c r="AD97" s="120">
        <v>1</v>
      </c>
      <c r="AE97" s="119" t="s">
        <v>45</v>
      </c>
      <c r="AF97" s="119" t="s">
        <v>45</v>
      </c>
      <c r="AG97" s="119" t="s">
        <v>45</v>
      </c>
      <c r="AH97" s="119" t="s">
        <v>45</v>
      </c>
      <c r="AI97" s="119" t="s">
        <v>45</v>
      </c>
      <c r="AJ97" s="119" t="s">
        <v>45</v>
      </c>
      <c r="AK97" s="119" t="s">
        <v>45</v>
      </c>
      <c r="AL97" s="119" t="s">
        <v>45</v>
      </c>
      <c r="AM97" s="119" t="s">
        <v>45</v>
      </c>
      <c r="AN97" s="119" t="s">
        <v>45</v>
      </c>
      <c r="AO97" s="119" t="s">
        <v>45</v>
      </c>
      <c r="AP97" s="119" t="s">
        <v>45</v>
      </c>
      <c r="AQ97" s="93" t="s">
        <v>45</v>
      </c>
      <c r="AR97" s="93" t="s">
        <v>45</v>
      </c>
      <c r="AS97" s="93" t="s">
        <v>45</v>
      </c>
      <c r="AT97" s="93" t="s">
        <v>45</v>
      </c>
      <c r="AU97" s="93" t="s">
        <v>45</v>
      </c>
      <c r="AV97" s="93" t="s">
        <v>45</v>
      </c>
      <c r="AW97" s="93" t="s">
        <v>45</v>
      </c>
      <c r="AX97" s="93" t="s">
        <v>45</v>
      </c>
      <c r="AY97" s="150"/>
    </row>
    <row r="98" ht="28.5" spans="1:51">
      <c r="A98" s="89"/>
      <c r="B98" s="225">
        <v>40</v>
      </c>
      <c r="C98" s="226" t="s">
        <v>291</v>
      </c>
      <c r="D98" s="27" t="s">
        <v>292</v>
      </c>
      <c r="E98" s="89"/>
      <c r="F98" s="200" t="s">
        <v>571</v>
      </c>
      <c r="G98" s="59">
        <v>3</v>
      </c>
      <c r="H98" s="70">
        <v>1</v>
      </c>
      <c r="I98" s="93"/>
      <c r="J98" s="93"/>
      <c r="K98" s="93" t="s">
        <v>45</v>
      </c>
      <c r="L98" s="93" t="s">
        <v>45</v>
      </c>
      <c r="M98" s="93" t="s">
        <v>45</v>
      </c>
      <c r="N98" s="93" t="s">
        <v>45</v>
      </c>
      <c r="O98" s="59">
        <v>1</v>
      </c>
      <c r="P98" s="59">
        <v>0</v>
      </c>
      <c r="Q98" s="59">
        <v>1</v>
      </c>
      <c r="R98" s="70">
        <v>1</v>
      </c>
      <c r="S98" s="59">
        <v>1</v>
      </c>
      <c r="T98" s="59">
        <v>0</v>
      </c>
      <c r="U98" s="59">
        <v>1</v>
      </c>
      <c r="V98" s="70">
        <v>1</v>
      </c>
      <c r="W98" s="59">
        <v>1</v>
      </c>
      <c r="X98" s="59">
        <v>0</v>
      </c>
      <c r="Y98" s="59">
        <v>1</v>
      </c>
      <c r="Z98" s="70">
        <v>1</v>
      </c>
      <c r="AA98" s="59" t="s">
        <v>45</v>
      </c>
      <c r="AB98" s="59" t="s">
        <v>45</v>
      </c>
      <c r="AC98" s="59" t="s">
        <v>45</v>
      </c>
      <c r="AD98" s="59" t="s">
        <v>45</v>
      </c>
      <c r="AE98" s="59" t="s">
        <v>45</v>
      </c>
      <c r="AF98" s="59" t="s">
        <v>45</v>
      </c>
      <c r="AG98" s="59" t="s">
        <v>45</v>
      </c>
      <c r="AH98" s="59" t="s">
        <v>45</v>
      </c>
      <c r="AI98" s="59" t="s">
        <v>45</v>
      </c>
      <c r="AJ98" s="59" t="s">
        <v>45</v>
      </c>
      <c r="AK98" s="59" t="s">
        <v>45</v>
      </c>
      <c r="AL98" s="59" t="s">
        <v>45</v>
      </c>
      <c r="AM98" s="59" t="s">
        <v>45</v>
      </c>
      <c r="AN98" s="59" t="s">
        <v>45</v>
      </c>
      <c r="AO98" s="59" t="s">
        <v>45</v>
      </c>
      <c r="AP98" s="59" t="s">
        <v>45</v>
      </c>
      <c r="AQ98" s="93" t="s">
        <v>45</v>
      </c>
      <c r="AR98" s="93" t="s">
        <v>45</v>
      </c>
      <c r="AS98" s="93" t="s">
        <v>45</v>
      </c>
      <c r="AT98" s="93" t="s">
        <v>45</v>
      </c>
      <c r="AU98" s="93" t="s">
        <v>45</v>
      </c>
      <c r="AV98" s="93" t="s">
        <v>45</v>
      </c>
      <c r="AW98" s="93" t="s">
        <v>45</v>
      </c>
      <c r="AX98" s="93" t="s">
        <v>45</v>
      </c>
      <c r="AY98" s="223"/>
    </row>
    <row r="99" ht="28.5" spans="1:51">
      <c r="A99" s="89"/>
      <c r="B99" s="197">
        <v>41</v>
      </c>
      <c r="C99" s="27" t="s">
        <v>294</v>
      </c>
      <c r="D99" s="27" t="s">
        <v>295</v>
      </c>
      <c r="E99" s="89"/>
      <c r="F99" s="26" t="s">
        <v>579</v>
      </c>
      <c r="G99" s="59">
        <v>121</v>
      </c>
      <c r="H99" s="68">
        <v>1</v>
      </c>
      <c r="I99" s="79"/>
      <c r="J99" s="79"/>
      <c r="K99" s="93">
        <v>121</v>
      </c>
      <c r="L99" s="93">
        <v>0</v>
      </c>
      <c r="M99" s="93">
        <v>121</v>
      </c>
      <c r="N99" s="117">
        <v>1</v>
      </c>
      <c r="O99" s="93" t="s">
        <v>45</v>
      </c>
      <c r="P99" s="93" t="s">
        <v>45</v>
      </c>
      <c r="Q99" s="93" t="s">
        <v>45</v>
      </c>
      <c r="R99" s="93" t="s">
        <v>45</v>
      </c>
      <c r="S99" s="93" t="s">
        <v>45</v>
      </c>
      <c r="T99" s="93" t="s">
        <v>45</v>
      </c>
      <c r="U99" s="93" t="s">
        <v>45</v>
      </c>
      <c r="V99" s="93" t="s">
        <v>45</v>
      </c>
      <c r="W99" s="93" t="s">
        <v>45</v>
      </c>
      <c r="X99" s="93" t="s">
        <v>45</v>
      </c>
      <c r="Y99" s="93" t="s">
        <v>45</v>
      </c>
      <c r="Z99" s="93" t="s">
        <v>45</v>
      </c>
      <c r="AA99" s="93" t="s">
        <v>45</v>
      </c>
      <c r="AB99" s="93" t="s">
        <v>45</v>
      </c>
      <c r="AC99" s="93" t="s">
        <v>45</v>
      </c>
      <c r="AD99" s="93" t="s">
        <v>45</v>
      </c>
      <c r="AE99" s="93">
        <v>72</v>
      </c>
      <c r="AF99" s="93">
        <v>0</v>
      </c>
      <c r="AG99" s="93">
        <v>72</v>
      </c>
      <c r="AH99" s="117">
        <v>1</v>
      </c>
      <c r="AI99" s="93" t="s">
        <v>45</v>
      </c>
      <c r="AJ99" s="93" t="s">
        <v>45</v>
      </c>
      <c r="AK99" s="93" t="s">
        <v>45</v>
      </c>
      <c r="AL99" s="93" t="s">
        <v>45</v>
      </c>
      <c r="AM99" s="93">
        <v>49</v>
      </c>
      <c r="AN99" s="93">
        <v>0</v>
      </c>
      <c r="AO99" s="93">
        <v>49</v>
      </c>
      <c r="AP99" s="117">
        <v>1</v>
      </c>
      <c r="AQ99" s="93" t="s">
        <v>45</v>
      </c>
      <c r="AR99" s="93" t="s">
        <v>45</v>
      </c>
      <c r="AS99" s="93" t="s">
        <v>45</v>
      </c>
      <c r="AT99" s="93" t="s">
        <v>45</v>
      </c>
      <c r="AU99" s="93" t="s">
        <v>45</v>
      </c>
      <c r="AV99" s="93" t="s">
        <v>45</v>
      </c>
      <c r="AW99" s="93" t="s">
        <v>45</v>
      </c>
      <c r="AX99" s="93" t="s">
        <v>45</v>
      </c>
      <c r="AY99" s="223"/>
    </row>
    <row r="100" ht="19.5" spans="1:51">
      <c r="A100" s="89"/>
      <c r="B100" s="197">
        <v>42</v>
      </c>
      <c r="C100" s="27" t="s">
        <v>297</v>
      </c>
      <c r="D100" s="27" t="s">
        <v>298</v>
      </c>
      <c r="E100" s="89"/>
      <c r="F100" s="26" t="s">
        <v>299</v>
      </c>
      <c r="G100" s="59">
        <v>112</v>
      </c>
      <c r="H100" s="64">
        <v>0.3875</v>
      </c>
      <c r="I100" s="93"/>
      <c r="J100" s="93"/>
      <c r="K100" s="96" t="s">
        <v>45</v>
      </c>
      <c r="L100" s="93" t="s">
        <v>45</v>
      </c>
      <c r="M100" s="93" t="s">
        <v>45</v>
      </c>
      <c r="N100" s="93" t="s">
        <v>45</v>
      </c>
      <c r="O100" s="93" t="s">
        <v>45</v>
      </c>
      <c r="P100" s="93" t="s">
        <v>45</v>
      </c>
      <c r="Q100" s="93" t="s">
        <v>45</v>
      </c>
      <c r="R100" s="93" t="s">
        <v>45</v>
      </c>
      <c r="S100" s="93">
        <v>72</v>
      </c>
      <c r="T100" s="119">
        <v>7</v>
      </c>
      <c r="U100" s="119">
        <v>24</v>
      </c>
      <c r="V100" s="120">
        <v>0.3333</v>
      </c>
      <c r="W100" s="93">
        <v>4</v>
      </c>
      <c r="X100" s="93" t="s">
        <v>45</v>
      </c>
      <c r="Y100" s="119">
        <v>4</v>
      </c>
      <c r="Z100" s="153">
        <v>1</v>
      </c>
      <c r="AA100" s="93">
        <v>135</v>
      </c>
      <c r="AB100" s="119">
        <v>32</v>
      </c>
      <c r="AC100" s="119">
        <v>58</v>
      </c>
      <c r="AD100" s="120">
        <v>0.4296</v>
      </c>
      <c r="AE100" s="93" t="s">
        <v>45</v>
      </c>
      <c r="AF100" s="93" t="s">
        <v>45</v>
      </c>
      <c r="AG100" s="93" t="s">
        <v>45</v>
      </c>
      <c r="AH100" s="93" t="s">
        <v>45</v>
      </c>
      <c r="AI100" s="93" t="s">
        <v>45</v>
      </c>
      <c r="AJ100" s="93" t="s">
        <v>45</v>
      </c>
      <c r="AK100" s="93" t="s">
        <v>45</v>
      </c>
      <c r="AL100" s="93" t="s">
        <v>45</v>
      </c>
      <c r="AM100" s="93">
        <v>78</v>
      </c>
      <c r="AN100" s="119">
        <v>6</v>
      </c>
      <c r="AO100" s="119">
        <v>26</v>
      </c>
      <c r="AP100" s="120">
        <v>0.3333</v>
      </c>
      <c r="AQ100" s="93" t="s">
        <v>45</v>
      </c>
      <c r="AR100" s="93" t="s">
        <v>45</v>
      </c>
      <c r="AS100" s="93" t="s">
        <v>45</v>
      </c>
      <c r="AT100" s="93" t="s">
        <v>45</v>
      </c>
      <c r="AU100" s="93" t="s">
        <v>45</v>
      </c>
      <c r="AV100" s="93" t="s">
        <v>45</v>
      </c>
      <c r="AW100" s="93" t="s">
        <v>45</v>
      </c>
      <c r="AX100" s="93" t="s">
        <v>45</v>
      </c>
      <c r="AY100" s="223"/>
    </row>
    <row r="101" ht="19.5" spans="1:51">
      <c r="A101" s="89"/>
      <c r="B101" s="195"/>
      <c r="C101" s="89"/>
      <c r="D101" s="27" t="s">
        <v>300</v>
      </c>
      <c r="E101" s="89"/>
      <c r="F101" s="26" t="s">
        <v>299</v>
      </c>
      <c r="G101" s="59">
        <v>11270</v>
      </c>
      <c r="H101" s="64">
        <v>0.4437</v>
      </c>
      <c r="I101" s="89"/>
      <c r="J101" s="89"/>
      <c r="K101" s="96" t="s">
        <v>45</v>
      </c>
      <c r="L101" s="93" t="s">
        <v>45</v>
      </c>
      <c r="M101" s="93" t="s">
        <v>45</v>
      </c>
      <c r="N101" s="93" t="s">
        <v>45</v>
      </c>
      <c r="O101" s="93" t="s">
        <v>45</v>
      </c>
      <c r="P101" s="93" t="s">
        <v>45</v>
      </c>
      <c r="Q101" s="93" t="s">
        <v>45</v>
      </c>
      <c r="R101" s="93" t="s">
        <v>45</v>
      </c>
      <c r="S101" s="93">
        <v>6800</v>
      </c>
      <c r="T101" s="119">
        <v>720</v>
      </c>
      <c r="U101" s="119">
        <v>2550</v>
      </c>
      <c r="V101" s="120">
        <v>0.375</v>
      </c>
      <c r="W101" s="93">
        <v>800</v>
      </c>
      <c r="X101" s="93" t="s">
        <v>45</v>
      </c>
      <c r="Y101" s="119">
        <v>800</v>
      </c>
      <c r="Z101" s="153">
        <v>1</v>
      </c>
      <c r="AA101" s="93">
        <v>9400</v>
      </c>
      <c r="AB101" s="119">
        <v>1970</v>
      </c>
      <c r="AC101" s="119">
        <v>5070</v>
      </c>
      <c r="AD101" s="120">
        <v>0.5394</v>
      </c>
      <c r="AE101" s="93" t="s">
        <v>45</v>
      </c>
      <c r="AF101" s="93" t="s">
        <v>45</v>
      </c>
      <c r="AG101" s="93" t="s">
        <v>45</v>
      </c>
      <c r="AH101" s="93" t="s">
        <v>45</v>
      </c>
      <c r="AI101" s="93" t="s">
        <v>45</v>
      </c>
      <c r="AJ101" s="93" t="s">
        <v>45</v>
      </c>
      <c r="AK101" s="93" t="s">
        <v>45</v>
      </c>
      <c r="AL101" s="93" t="s">
        <v>45</v>
      </c>
      <c r="AM101" s="93">
        <v>8400</v>
      </c>
      <c r="AN101" s="119">
        <v>730</v>
      </c>
      <c r="AO101" s="119">
        <v>2850</v>
      </c>
      <c r="AP101" s="120">
        <v>0.3393</v>
      </c>
      <c r="AQ101" s="93" t="s">
        <v>45</v>
      </c>
      <c r="AR101" s="93" t="s">
        <v>45</v>
      </c>
      <c r="AS101" s="93" t="s">
        <v>45</v>
      </c>
      <c r="AT101" s="93" t="s">
        <v>45</v>
      </c>
      <c r="AU101" s="93" t="s">
        <v>45</v>
      </c>
      <c r="AV101" s="93" t="s">
        <v>45</v>
      </c>
      <c r="AW101" s="93" t="s">
        <v>45</v>
      </c>
      <c r="AX101" s="93" t="s">
        <v>45</v>
      </c>
      <c r="AY101" s="223"/>
    </row>
    <row r="102" ht="114" spans="1:51">
      <c r="A102" s="89"/>
      <c r="B102" s="197">
        <v>43</v>
      </c>
      <c r="C102" s="27" t="s">
        <v>301</v>
      </c>
      <c r="D102" s="27" t="s">
        <v>302</v>
      </c>
      <c r="E102" s="89"/>
      <c r="F102" s="26" t="s">
        <v>303</v>
      </c>
      <c r="G102" s="59">
        <v>40</v>
      </c>
      <c r="H102" s="64">
        <v>0.5479</v>
      </c>
      <c r="I102" s="98" t="s">
        <v>26</v>
      </c>
      <c r="J102" s="147" t="s">
        <v>580</v>
      </c>
      <c r="K102" s="96" t="s">
        <v>45</v>
      </c>
      <c r="L102" s="93" t="s">
        <v>45</v>
      </c>
      <c r="M102" s="93" t="s">
        <v>45</v>
      </c>
      <c r="N102" s="93" t="s">
        <v>45</v>
      </c>
      <c r="O102" s="93">
        <v>11</v>
      </c>
      <c r="P102" s="93">
        <v>2</v>
      </c>
      <c r="Q102" s="93">
        <v>6</v>
      </c>
      <c r="R102" s="94">
        <v>0.5454</v>
      </c>
      <c r="S102" s="93">
        <v>9</v>
      </c>
      <c r="T102" s="93">
        <v>2</v>
      </c>
      <c r="U102" s="93">
        <v>5</v>
      </c>
      <c r="V102" s="94">
        <v>0.5555</v>
      </c>
      <c r="W102" s="93">
        <v>10</v>
      </c>
      <c r="X102" s="93">
        <v>2</v>
      </c>
      <c r="Y102" s="93">
        <v>5</v>
      </c>
      <c r="Z102" s="94">
        <v>0.5</v>
      </c>
      <c r="AA102" s="93">
        <v>14</v>
      </c>
      <c r="AB102" s="93">
        <v>2</v>
      </c>
      <c r="AC102" s="93">
        <v>7</v>
      </c>
      <c r="AD102" s="94">
        <v>0.5</v>
      </c>
      <c r="AE102" s="93">
        <v>10</v>
      </c>
      <c r="AF102" s="93">
        <v>3</v>
      </c>
      <c r="AG102" s="93">
        <v>7</v>
      </c>
      <c r="AH102" s="94">
        <v>0.7</v>
      </c>
      <c r="AI102" s="93">
        <v>9</v>
      </c>
      <c r="AJ102" s="93">
        <v>1</v>
      </c>
      <c r="AK102" s="93">
        <v>5</v>
      </c>
      <c r="AL102" s="94">
        <v>0.5555</v>
      </c>
      <c r="AM102" s="93">
        <v>10</v>
      </c>
      <c r="AN102" s="93">
        <v>2</v>
      </c>
      <c r="AO102" s="93">
        <v>5</v>
      </c>
      <c r="AP102" s="94">
        <v>0.5</v>
      </c>
      <c r="AQ102" s="93" t="s">
        <v>45</v>
      </c>
      <c r="AR102" s="93" t="s">
        <v>45</v>
      </c>
      <c r="AS102" s="93" t="s">
        <v>45</v>
      </c>
      <c r="AT102" s="93" t="s">
        <v>45</v>
      </c>
      <c r="AU102" s="93" t="s">
        <v>45</v>
      </c>
      <c r="AV102" s="93" t="s">
        <v>45</v>
      </c>
      <c r="AW102" s="93" t="s">
        <v>45</v>
      </c>
      <c r="AX102" s="93" t="s">
        <v>45</v>
      </c>
      <c r="AY102" s="223"/>
    </row>
    <row r="103" ht="28.5" spans="1:51">
      <c r="A103" s="89"/>
      <c r="B103" s="197">
        <v>44</v>
      </c>
      <c r="C103" s="27" t="s">
        <v>304</v>
      </c>
      <c r="D103" s="27" t="s">
        <v>305</v>
      </c>
      <c r="E103" s="89"/>
      <c r="F103" s="26" t="s">
        <v>53</v>
      </c>
      <c r="G103" s="59">
        <v>22.3</v>
      </c>
      <c r="H103" s="64">
        <v>0.892</v>
      </c>
      <c r="I103" s="59"/>
      <c r="J103" s="59"/>
      <c r="K103" s="101" t="s">
        <v>45</v>
      </c>
      <c r="L103" s="59" t="s">
        <v>45</v>
      </c>
      <c r="M103" s="59" t="s">
        <v>45</v>
      </c>
      <c r="N103" s="59" t="s">
        <v>45</v>
      </c>
      <c r="O103" s="59">
        <v>9</v>
      </c>
      <c r="P103" s="59">
        <v>0</v>
      </c>
      <c r="Q103" s="59">
        <v>8</v>
      </c>
      <c r="R103" s="70">
        <v>0.89</v>
      </c>
      <c r="S103" s="59">
        <v>3</v>
      </c>
      <c r="T103" s="59">
        <v>1</v>
      </c>
      <c r="U103" s="59">
        <v>3</v>
      </c>
      <c r="V103" s="70">
        <v>1</v>
      </c>
      <c r="W103" s="59">
        <v>2</v>
      </c>
      <c r="X103" s="59">
        <v>1</v>
      </c>
      <c r="Y103" s="59">
        <v>2</v>
      </c>
      <c r="Z103" s="70">
        <v>1</v>
      </c>
      <c r="AA103" s="59">
        <v>4</v>
      </c>
      <c r="AB103" s="59">
        <v>0</v>
      </c>
      <c r="AC103" s="59">
        <v>3</v>
      </c>
      <c r="AD103" s="70">
        <v>0.75</v>
      </c>
      <c r="AE103" s="59">
        <v>2</v>
      </c>
      <c r="AF103" s="59">
        <v>0</v>
      </c>
      <c r="AG103" s="59">
        <v>2</v>
      </c>
      <c r="AH103" s="70">
        <v>1</v>
      </c>
      <c r="AI103" s="59">
        <v>2</v>
      </c>
      <c r="AJ103" s="59">
        <v>0</v>
      </c>
      <c r="AK103" s="59">
        <v>1.3</v>
      </c>
      <c r="AL103" s="70">
        <v>0.65</v>
      </c>
      <c r="AM103" s="59">
        <v>1</v>
      </c>
      <c r="AN103" s="59">
        <v>0</v>
      </c>
      <c r="AO103" s="59">
        <v>1</v>
      </c>
      <c r="AP103" s="70">
        <v>1</v>
      </c>
      <c r="AQ103" s="93" t="s">
        <v>45</v>
      </c>
      <c r="AR103" s="93" t="s">
        <v>45</v>
      </c>
      <c r="AS103" s="93" t="s">
        <v>45</v>
      </c>
      <c r="AT103" s="93" t="s">
        <v>45</v>
      </c>
      <c r="AU103" s="59">
        <v>2</v>
      </c>
      <c r="AV103" s="59">
        <v>0</v>
      </c>
      <c r="AW103" s="59">
        <v>2</v>
      </c>
      <c r="AX103" s="70">
        <v>1</v>
      </c>
      <c r="AY103" s="238"/>
    </row>
    <row r="104" ht="84.75" customHeight="true" spans="1:51">
      <c r="A104" s="89"/>
      <c r="B104" s="197">
        <v>45</v>
      </c>
      <c r="C104" s="27" t="s">
        <v>306</v>
      </c>
      <c r="D104" s="27" t="s">
        <v>307</v>
      </c>
      <c r="E104" s="89"/>
      <c r="F104" s="26" t="s">
        <v>84</v>
      </c>
      <c r="G104" s="54">
        <v>10</v>
      </c>
      <c r="H104" s="61">
        <v>0.4348</v>
      </c>
      <c r="I104" s="99" t="s">
        <v>308</v>
      </c>
      <c r="J104" s="99" t="s">
        <v>581</v>
      </c>
      <c r="K104" s="56">
        <v>1</v>
      </c>
      <c r="L104" s="56">
        <v>1</v>
      </c>
      <c r="M104" s="56">
        <v>1</v>
      </c>
      <c r="N104" s="70">
        <v>1</v>
      </c>
      <c r="O104" s="56">
        <v>4</v>
      </c>
      <c r="P104" s="56">
        <v>0</v>
      </c>
      <c r="Q104" s="56">
        <v>1</v>
      </c>
      <c r="R104" s="68">
        <v>0.25</v>
      </c>
      <c r="S104" s="56">
        <v>3</v>
      </c>
      <c r="T104" s="56">
        <v>2</v>
      </c>
      <c r="U104" s="56">
        <v>2</v>
      </c>
      <c r="V104" s="68">
        <v>0.6667</v>
      </c>
      <c r="W104" s="56">
        <v>2</v>
      </c>
      <c r="X104" s="56">
        <v>0</v>
      </c>
      <c r="Y104" s="56">
        <v>1</v>
      </c>
      <c r="Z104" s="109">
        <v>0.5</v>
      </c>
      <c r="AA104" s="56">
        <v>3</v>
      </c>
      <c r="AB104" s="56">
        <v>0</v>
      </c>
      <c r="AC104" s="56">
        <v>1</v>
      </c>
      <c r="AD104" s="109">
        <v>0.333</v>
      </c>
      <c r="AE104" s="56">
        <v>2</v>
      </c>
      <c r="AF104" s="56">
        <v>1</v>
      </c>
      <c r="AG104" s="56">
        <v>1</v>
      </c>
      <c r="AH104" s="116">
        <v>0.5</v>
      </c>
      <c r="AI104" s="56">
        <v>2</v>
      </c>
      <c r="AJ104" s="56">
        <v>2</v>
      </c>
      <c r="AK104" s="56">
        <v>2</v>
      </c>
      <c r="AL104" s="152">
        <v>1</v>
      </c>
      <c r="AM104" s="56">
        <v>2</v>
      </c>
      <c r="AN104" s="56">
        <v>1</v>
      </c>
      <c r="AO104" s="56">
        <v>1</v>
      </c>
      <c r="AP104" s="70">
        <v>0.5</v>
      </c>
      <c r="AQ104" s="56">
        <v>2</v>
      </c>
      <c r="AR104" s="56" t="s">
        <v>45</v>
      </c>
      <c r="AS104" s="56" t="s">
        <v>45</v>
      </c>
      <c r="AT104" s="59" t="s">
        <v>60</v>
      </c>
      <c r="AU104" s="56">
        <v>2</v>
      </c>
      <c r="AV104" s="56" t="s">
        <v>45</v>
      </c>
      <c r="AW104" s="56" t="s">
        <v>45</v>
      </c>
      <c r="AX104" s="59" t="s">
        <v>60</v>
      </c>
      <c r="AY104" s="223" t="s">
        <v>509</v>
      </c>
    </row>
    <row r="105" ht="114" spans="1:51">
      <c r="A105" s="60" t="s">
        <v>309</v>
      </c>
      <c r="B105" s="197">
        <v>46</v>
      </c>
      <c r="C105" s="27" t="s">
        <v>310</v>
      </c>
      <c r="D105" s="27" t="s">
        <v>311</v>
      </c>
      <c r="E105" s="89"/>
      <c r="F105" s="26" t="s">
        <v>577</v>
      </c>
      <c r="G105" s="59" t="s">
        <v>582</v>
      </c>
      <c r="H105" s="70">
        <v>1</v>
      </c>
      <c r="I105" s="93"/>
      <c r="J105" s="93"/>
      <c r="K105" s="56">
        <v>5</v>
      </c>
      <c r="L105" s="56">
        <v>5</v>
      </c>
      <c r="M105" s="56">
        <v>5</v>
      </c>
      <c r="N105" s="109">
        <v>1</v>
      </c>
      <c r="O105" s="56">
        <v>5</v>
      </c>
      <c r="P105" s="56">
        <v>5</v>
      </c>
      <c r="Q105" s="56">
        <v>5</v>
      </c>
      <c r="R105" s="109">
        <v>1</v>
      </c>
      <c r="S105" s="56">
        <v>2</v>
      </c>
      <c r="T105" s="56">
        <v>2</v>
      </c>
      <c r="U105" s="56">
        <v>2</v>
      </c>
      <c r="V105" s="109">
        <v>1</v>
      </c>
      <c r="W105" s="56">
        <v>3</v>
      </c>
      <c r="X105" s="56">
        <v>3</v>
      </c>
      <c r="Y105" s="56">
        <v>3</v>
      </c>
      <c r="Z105" s="109">
        <v>1</v>
      </c>
      <c r="AA105" s="56">
        <v>5</v>
      </c>
      <c r="AB105" s="56">
        <v>5</v>
      </c>
      <c r="AC105" s="56">
        <v>5</v>
      </c>
      <c r="AD105" s="109">
        <v>1</v>
      </c>
      <c r="AE105" s="56">
        <v>2</v>
      </c>
      <c r="AF105" s="56">
        <v>2</v>
      </c>
      <c r="AG105" s="56">
        <v>2</v>
      </c>
      <c r="AH105" s="109">
        <v>1</v>
      </c>
      <c r="AI105" s="56">
        <v>2</v>
      </c>
      <c r="AJ105" s="56">
        <v>2</v>
      </c>
      <c r="AK105" s="56">
        <v>2</v>
      </c>
      <c r="AL105" s="109">
        <v>1</v>
      </c>
      <c r="AM105" s="56">
        <v>2</v>
      </c>
      <c r="AN105" s="56">
        <v>2</v>
      </c>
      <c r="AO105" s="56">
        <v>2</v>
      </c>
      <c r="AP105" s="109">
        <v>1</v>
      </c>
      <c r="AQ105" s="93" t="s">
        <v>45</v>
      </c>
      <c r="AR105" s="93" t="s">
        <v>45</v>
      </c>
      <c r="AS105" s="93" t="s">
        <v>45</v>
      </c>
      <c r="AT105" s="93" t="s">
        <v>45</v>
      </c>
      <c r="AU105" s="93" t="s">
        <v>45</v>
      </c>
      <c r="AV105" s="93" t="s">
        <v>45</v>
      </c>
      <c r="AW105" s="93" t="s">
        <v>45</v>
      </c>
      <c r="AX105" s="93" t="s">
        <v>45</v>
      </c>
      <c r="AY105" s="223"/>
    </row>
    <row r="106" ht="31.5" customHeight="true" spans="1:51">
      <c r="A106" s="89"/>
      <c r="B106" s="197">
        <v>47</v>
      </c>
      <c r="C106" s="27" t="s">
        <v>313</v>
      </c>
      <c r="D106" s="27" t="s">
        <v>409</v>
      </c>
      <c r="E106" s="89"/>
      <c r="F106" s="26" t="s">
        <v>315</v>
      </c>
      <c r="G106" s="93" t="s">
        <v>45</v>
      </c>
      <c r="H106" s="93" t="s">
        <v>45</v>
      </c>
      <c r="I106" s="93"/>
      <c r="J106" s="93"/>
      <c r="K106" s="93">
        <v>1</v>
      </c>
      <c r="L106" s="93"/>
      <c r="M106" s="93"/>
      <c r="N106" s="93"/>
      <c r="O106" s="93">
        <v>2</v>
      </c>
      <c r="P106" s="93"/>
      <c r="Q106" s="93"/>
      <c r="R106" s="93"/>
      <c r="S106" s="93">
        <v>2</v>
      </c>
      <c r="T106" s="93"/>
      <c r="U106" s="93"/>
      <c r="V106" s="93"/>
      <c r="W106" s="93">
        <v>2</v>
      </c>
      <c r="X106" s="93"/>
      <c r="Y106" s="93"/>
      <c r="Z106" s="93"/>
      <c r="AA106" s="93">
        <v>2</v>
      </c>
      <c r="AB106" s="93"/>
      <c r="AC106" s="93"/>
      <c r="AD106" s="93"/>
      <c r="AE106" s="93">
        <v>2</v>
      </c>
      <c r="AF106" s="93"/>
      <c r="AG106" s="93"/>
      <c r="AH106" s="93"/>
      <c r="AI106" s="93">
        <v>2</v>
      </c>
      <c r="AJ106" s="93"/>
      <c r="AK106" s="93"/>
      <c r="AL106" s="93"/>
      <c r="AM106" s="93">
        <v>2</v>
      </c>
      <c r="AN106" s="93"/>
      <c r="AO106" s="93"/>
      <c r="AP106" s="93"/>
      <c r="AQ106" s="93" t="s">
        <v>45</v>
      </c>
      <c r="AR106" s="93" t="s">
        <v>45</v>
      </c>
      <c r="AS106" s="93" t="s">
        <v>45</v>
      </c>
      <c r="AT106" s="93" t="s">
        <v>45</v>
      </c>
      <c r="AU106" s="93">
        <v>1</v>
      </c>
      <c r="AV106" s="93"/>
      <c r="AW106" s="93"/>
      <c r="AX106" s="93"/>
      <c r="AY106" s="223" t="s">
        <v>317</v>
      </c>
    </row>
    <row r="107" ht="27" customHeight="true" spans="1:51">
      <c r="A107" s="89"/>
      <c r="B107" s="195"/>
      <c r="C107" s="89"/>
      <c r="D107" s="27" t="s">
        <v>318</v>
      </c>
      <c r="E107" s="89"/>
      <c r="F107" s="26" t="s">
        <v>315</v>
      </c>
      <c r="G107" s="93" t="s">
        <v>45</v>
      </c>
      <c r="H107" s="93" t="s">
        <v>45</v>
      </c>
      <c r="I107" s="89"/>
      <c r="J107" s="89"/>
      <c r="K107" s="93" t="s">
        <v>45</v>
      </c>
      <c r="L107" s="93" t="s">
        <v>45</v>
      </c>
      <c r="M107" s="93" t="s">
        <v>45</v>
      </c>
      <c r="N107" s="93" t="s">
        <v>45</v>
      </c>
      <c r="O107" s="93" t="s">
        <v>45</v>
      </c>
      <c r="P107" s="93" t="s">
        <v>45</v>
      </c>
      <c r="Q107" s="93" t="s">
        <v>45</v>
      </c>
      <c r="R107" s="93" t="s">
        <v>45</v>
      </c>
      <c r="S107" s="93" t="s">
        <v>45</v>
      </c>
      <c r="T107" s="93" t="s">
        <v>45</v>
      </c>
      <c r="U107" s="93" t="s">
        <v>45</v>
      </c>
      <c r="V107" s="93" t="s">
        <v>45</v>
      </c>
      <c r="W107" s="93">
        <v>1</v>
      </c>
      <c r="X107" s="93"/>
      <c r="Y107" s="93"/>
      <c r="Z107" s="93"/>
      <c r="AA107" s="93" t="s">
        <v>45</v>
      </c>
      <c r="AB107" s="93" t="s">
        <v>45</v>
      </c>
      <c r="AC107" s="93" t="s">
        <v>45</v>
      </c>
      <c r="AD107" s="93" t="s">
        <v>45</v>
      </c>
      <c r="AE107" s="93">
        <v>1</v>
      </c>
      <c r="AF107" s="93"/>
      <c r="AG107" s="93"/>
      <c r="AH107" s="93"/>
      <c r="AI107" s="93">
        <v>1</v>
      </c>
      <c r="AJ107" s="93"/>
      <c r="AK107" s="93"/>
      <c r="AL107" s="93"/>
      <c r="AM107" s="93" t="s">
        <v>45</v>
      </c>
      <c r="AN107" s="93" t="s">
        <v>45</v>
      </c>
      <c r="AO107" s="93" t="s">
        <v>45</v>
      </c>
      <c r="AP107" s="93" t="s">
        <v>45</v>
      </c>
      <c r="AQ107" s="93" t="s">
        <v>45</v>
      </c>
      <c r="AR107" s="93" t="s">
        <v>45</v>
      </c>
      <c r="AS107" s="93" t="s">
        <v>45</v>
      </c>
      <c r="AT107" s="93" t="s">
        <v>45</v>
      </c>
      <c r="AU107" s="93" t="s">
        <v>45</v>
      </c>
      <c r="AV107" s="93" t="s">
        <v>45</v>
      </c>
      <c r="AW107" s="93" t="s">
        <v>45</v>
      </c>
      <c r="AX107" s="93" t="s">
        <v>45</v>
      </c>
      <c r="AY107" s="89"/>
    </row>
    <row r="108" ht="28.5" spans="1:51">
      <c r="A108" s="89"/>
      <c r="B108" s="197">
        <v>48</v>
      </c>
      <c r="C108" s="27" t="s">
        <v>320</v>
      </c>
      <c r="D108" s="27" t="s">
        <v>321</v>
      </c>
      <c r="E108" s="89"/>
      <c r="F108" s="26" t="s">
        <v>322</v>
      </c>
      <c r="G108" s="59"/>
      <c r="H108" s="59" t="s">
        <v>60</v>
      </c>
      <c r="I108" s="59"/>
      <c r="J108" s="59"/>
      <c r="K108" s="59" t="s">
        <v>60</v>
      </c>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223" t="s">
        <v>323</v>
      </c>
    </row>
    <row r="109" ht="28.5" spans="1:51">
      <c r="A109" s="89"/>
      <c r="B109" s="197">
        <v>49</v>
      </c>
      <c r="C109" s="27" t="s">
        <v>324</v>
      </c>
      <c r="D109" s="27" t="s">
        <v>325</v>
      </c>
      <c r="E109" s="89"/>
      <c r="F109" s="26" t="s">
        <v>315</v>
      </c>
      <c r="G109" s="59">
        <v>218</v>
      </c>
      <c r="H109" s="117">
        <v>1.09</v>
      </c>
      <c r="I109" s="93"/>
      <c r="J109" s="93"/>
      <c r="K109" s="93">
        <v>200</v>
      </c>
      <c r="L109" s="93">
        <v>62</v>
      </c>
      <c r="M109" s="93">
        <v>218</v>
      </c>
      <c r="N109" s="117">
        <v>1.09</v>
      </c>
      <c r="O109" s="93" t="s">
        <v>45</v>
      </c>
      <c r="P109" s="93" t="s">
        <v>45</v>
      </c>
      <c r="Q109" s="93" t="s">
        <v>45</v>
      </c>
      <c r="R109" s="93" t="s">
        <v>45</v>
      </c>
      <c r="S109" s="93" t="s">
        <v>45</v>
      </c>
      <c r="T109" s="93" t="s">
        <v>45</v>
      </c>
      <c r="U109" s="93" t="s">
        <v>45</v>
      </c>
      <c r="V109" s="93" t="s">
        <v>45</v>
      </c>
      <c r="W109" s="93" t="s">
        <v>45</v>
      </c>
      <c r="X109" s="93" t="s">
        <v>45</v>
      </c>
      <c r="Y109" s="93" t="s">
        <v>45</v>
      </c>
      <c r="Z109" s="93" t="s">
        <v>45</v>
      </c>
      <c r="AA109" s="93" t="s">
        <v>45</v>
      </c>
      <c r="AB109" s="93" t="s">
        <v>45</v>
      </c>
      <c r="AC109" s="93" t="s">
        <v>45</v>
      </c>
      <c r="AD109" s="93" t="s">
        <v>45</v>
      </c>
      <c r="AE109" s="93" t="s">
        <v>45</v>
      </c>
      <c r="AF109" s="93" t="s">
        <v>45</v>
      </c>
      <c r="AG109" s="93" t="s">
        <v>45</v>
      </c>
      <c r="AH109" s="93" t="s">
        <v>45</v>
      </c>
      <c r="AI109" s="93" t="s">
        <v>45</v>
      </c>
      <c r="AJ109" s="93" t="s">
        <v>45</v>
      </c>
      <c r="AK109" s="93" t="s">
        <v>45</v>
      </c>
      <c r="AL109" s="93" t="s">
        <v>45</v>
      </c>
      <c r="AM109" s="93" t="s">
        <v>45</v>
      </c>
      <c r="AN109" s="93" t="s">
        <v>45</v>
      </c>
      <c r="AO109" s="93" t="s">
        <v>45</v>
      </c>
      <c r="AP109" s="93" t="s">
        <v>45</v>
      </c>
      <c r="AQ109" s="93" t="s">
        <v>45</v>
      </c>
      <c r="AR109" s="93" t="s">
        <v>45</v>
      </c>
      <c r="AS109" s="93" t="s">
        <v>45</v>
      </c>
      <c r="AT109" s="93" t="s">
        <v>45</v>
      </c>
      <c r="AU109" s="93" t="s">
        <v>45</v>
      </c>
      <c r="AV109" s="93" t="s">
        <v>45</v>
      </c>
      <c r="AW109" s="93" t="s">
        <v>45</v>
      </c>
      <c r="AX109" s="93" t="s">
        <v>45</v>
      </c>
      <c r="AY109" s="223"/>
    </row>
    <row r="110" ht="42.75" spans="1:51">
      <c r="A110" s="89"/>
      <c r="B110" s="197">
        <v>50</v>
      </c>
      <c r="C110" s="27" t="s">
        <v>328</v>
      </c>
      <c r="D110" s="27" t="s">
        <v>329</v>
      </c>
      <c r="E110" s="89"/>
      <c r="F110" s="26" t="s">
        <v>315</v>
      </c>
      <c r="G110" s="54" t="s">
        <v>60</v>
      </c>
      <c r="H110" s="139" t="s">
        <v>60</v>
      </c>
      <c r="I110" s="56" t="s">
        <v>26</v>
      </c>
      <c r="J110" s="54" t="s">
        <v>583</v>
      </c>
      <c r="K110" s="93">
        <v>8</v>
      </c>
      <c r="L110" s="93" t="s">
        <v>45</v>
      </c>
      <c r="M110" s="93" t="s">
        <v>45</v>
      </c>
      <c r="N110" s="93" t="s">
        <v>45</v>
      </c>
      <c r="O110" s="93">
        <v>1</v>
      </c>
      <c r="P110" s="93" t="s">
        <v>45</v>
      </c>
      <c r="Q110" s="93" t="s">
        <v>45</v>
      </c>
      <c r="R110" s="93" t="s">
        <v>45</v>
      </c>
      <c r="S110" s="93">
        <v>1</v>
      </c>
      <c r="T110" s="93" t="s">
        <v>45</v>
      </c>
      <c r="U110" s="93" t="s">
        <v>45</v>
      </c>
      <c r="V110" s="93" t="s">
        <v>45</v>
      </c>
      <c r="W110" s="93">
        <v>1</v>
      </c>
      <c r="X110" s="93" t="s">
        <v>45</v>
      </c>
      <c r="Y110" s="93" t="s">
        <v>45</v>
      </c>
      <c r="Z110" s="93" t="s">
        <v>45</v>
      </c>
      <c r="AA110" s="93">
        <v>1</v>
      </c>
      <c r="AB110" s="93" t="s">
        <v>45</v>
      </c>
      <c r="AC110" s="93" t="s">
        <v>45</v>
      </c>
      <c r="AD110" s="93" t="s">
        <v>45</v>
      </c>
      <c r="AE110" s="93">
        <v>1</v>
      </c>
      <c r="AF110" s="93" t="s">
        <v>45</v>
      </c>
      <c r="AG110" s="93" t="s">
        <v>45</v>
      </c>
      <c r="AH110" s="93" t="s">
        <v>45</v>
      </c>
      <c r="AI110" s="93">
        <v>1</v>
      </c>
      <c r="AJ110" s="93" t="s">
        <v>45</v>
      </c>
      <c r="AK110" s="93" t="s">
        <v>45</v>
      </c>
      <c r="AL110" s="93" t="s">
        <v>45</v>
      </c>
      <c r="AM110" s="93">
        <v>1</v>
      </c>
      <c r="AN110" s="93" t="s">
        <v>45</v>
      </c>
      <c r="AO110" s="93" t="s">
        <v>45</v>
      </c>
      <c r="AP110" s="93" t="s">
        <v>45</v>
      </c>
      <c r="AQ110" s="93">
        <v>1</v>
      </c>
      <c r="AR110" s="93" t="s">
        <v>45</v>
      </c>
      <c r="AS110" s="93" t="s">
        <v>45</v>
      </c>
      <c r="AT110" s="93" t="s">
        <v>45</v>
      </c>
      <c r="AU110" s="93">
        <v>1</v>
      </c>
      <c r="AV110" s="93" t="s">
        <v>45</v>
      </c>
      <c r="AW110" s="93" t="s">
        <v>45</v>
      </c>
      <c r="AX110" s="93" t="s">
        <v>45</v>
      </c>
      <c r="AY110" s="223" t="s">
        <v>332</v>
      </c>
    </row>
    <row r="111" ht="42.75" spans="1:51">
      <c r="A111" s="182" t="s">
        <v>333</v>
      </c>
      <c r="B111" s="197">
        <v>51</v>
      </c>
      <c r="C111" s="27" t="s">
        <v>334</v>
      </c>
      <c r="D111" s="27" t="s">
        <v>335</v>
      </c>
      <c r="E111" s="89"/>
      <c r="F111" s="26" t="s">
        <v>336</v>
      </c>
      <c r="G111" s="59">
        <v>42</v>
      </c>
      <c r="H111" s="68">
        <v>0.525</v>
      </c>
      <c r="I111" s="93" t="s">
        <v>26</v>
      </c>
      <c r="J111" s="93"/>
      <c r="K111" s="93" t="s">
        <v>45</v>
      </c>
      <c r="L111" s="93" t="s">
        <v>45</v>
      </c>
      <c r="M111" s="93" t="s">
        <v>45</v>
      </c>
      <c r="N111" s="93" t="s">
        <v>45</v>
      </c>
      <c r="O111" s="93">
        <v>10</v>
      </c>
      <c r="P111" s="93">
        <v>0</v>
      </c>
      <c r="Q111" s="93">
        <v>5</v>
      </c>
      <c r="R111" s="94">
        <v>0.5</v>
      </c>
      <c r="S111" s="93">
        <v>8</v>
      </c>
      <c r="T111" s="93">
        <v>0</v>
      </c>
      <c r="U111" s="93">
        <v>1</v>
      </c>
      <c r="V111" s="94">
        <v>0.125</v>
      </c>
      <c r="W111" s="93">
        <v>8</v>
      </c>
      <c r="X111" s="93">
        <v>0</v>
      </c>
      <c r="Y111" s="93">
        <v>0</v>
      </c>
      <c r="Z111" s="94">
        <v>0</v>
      </c>
      <c r="AA111" s="93">
        <v>24</v>
      </c>
      <c r="AB111" s="93">
        <v>9</v>
      </c>
      <c r="AC111" s="93">
        <v>24</v>
      </c>
      <c r="AD111" s="94">
        <v>1</v>
      </c>
      <c r="AE111" s="93">
        <v>12</v>
      </c>
      <c r="AF111" s="93">
        <v>0</v>
      </c>
      <c r="AG111" s="93">
        <v>12</v>
      </c>
      <c r="AH111" s="94">
        <v>1</v>
      </c>
      <c r="AI111" s="93">
        <v>8</v>
      </c>
      <c r="AJ111" s="93">
        <v>0</v>
      </c>
      <c r="AK111" s="93">
        <v>0</v>
      </c>
      <c r="AL111" s="94">
        <v>0</v>
      </c>
      <c r="AM111" s="93">
        <v>10</v>
      </c>
      <c r="AN111" s="93">
        <v>0</v>
      </c>
      <c r="AO111" s="93">
        <v>0</v>
      </c>
      <c r="AP111" s="94">
        <v>0</v>
      </c>
      <c r="AQ111" s="93" t="s">
        <v>45</v>
      </c>
      <c r="AR111" s="93" t="s">
        <v>45</v>
      </c>
      <c r="AS111" s="93" t="s">
        <v>45</v>
      </c>
      <c r="AT111" s="93" t="s">
        <v>45</v>
      </c>
      <c r="AU111" s="93" t="s">
        <v>45</v>
      </c>
      <c r="AV111" s="93" t="s">
        <v>45</v>
      </c>
      <c r="AW111" s="93" t="s">
        <v>45</v>
      </c>
      <c r="AX111" s="93" t="s">
        <v>45</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I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F33:F3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5833333333333" customWidth="true"/>
    <col min="2" max="2" width="5.64166666666667" customWidth="true"/>
    <col min="4" max="4" width="15.45" customWidth="true"/>
    <col min="5" max="5" width="17.6583333333333" customWidth="true"/>
    <col min="7" max="7" width="13.2416666666667" customWidth="true"/>
    <col min="8" max="8" width="11.7083333333333" customWidth="true"/>
    <col min="9" max="9" width="15.7" customWidth="true"/>
    <col min="10" max="10" width="18.6416666666667" customWidth="true"/>
    <col min="11" max="50" width="9.81666666666667" customWidth="true"/>
  </cols>
  <sheetData>
    <row r="1" ht="29.25" customHeight="true" spans="1:51">
      <c r="A1" s="1" t="s">
        <v>584</v>
      </c>
      <c r="AQ1" s="32"/>
      <c r="AR1" s="32"/>
      <c r="AS1" s="32"/>
      <c r="AT1" s="32"/>
      <c r="AU1" s="32"/>
      <c r="AV1" s="32"/>
      <c r="AW1" s="32"/>
      <c r="AX1" s="32"/>
      <c r="AY1" s="33"/>
    </row>
    <row r="2" ht="24" spans="1:10">
      <c r="A2" s="2" t="s">
        <v>585</v>
      </c>
      <c r="I2" s="2"/>
      <c r="J2" s="2"/>
    </row>
    <row r="3" ht="14.25" spans="1:51">
      <c r="A3" s="3" t="s">
        <v>2</v>
      </c>
      <c r="B3" s="157" t="s">
        <v>3</v>
      </c>
      <c r="C3" s="5" t="s">
        <v>4</v>
      </c>
      <c r="D3" s="5" t="s">
        <v>5</v>
      </c>
      <c r="E3" s="5"/>
      <c r="F3" s="5" t="s">
        <v>6</v>
      </c>
      <c r="G3" s="5" t="s">
        <v>7</v>
      </c>
      <c r="H3" s="24" t="s">
        <v>8</v>
      </c>
      <c r="I3" s="31" t="s">
        <v>39</v>
      </c>
      <c r="J3" s="31" t="s">
        <v>418</v>
      </c>
      <c r="K3" s="5" t="s">
        <v>9</v>
      </c>
      <c r="L3" s="5"/>
      <c r="M3" s="5"/>
      <c r="N3" s="5"/>
      <c r="O3" s="5" t="s">
        <v>10</v>
      </c>
      <c r="P3" s="5"/>
      <c r="Q3" s="5"/>
      <c r="R3" s="5"/>
      <c r="S3" s="5" t="s">
        <v>11</v>
      </c>
      <c r="T3" s="5"/>
      <c r="U3" s="5"/>
      <c r="V3" s="5"/>
      <c r="W3" s="5" t="s">
        <v>12</v>
      </c>
      <c r="X3" s="5"/>
      <c r="Y3" s="5"/>
      <c r="Z3" s="5"/>
      <c r="AA3" s="5" t="s">
        <v>13</v>
      </c>
      <c r="AB3" s="5"/>
      <c r="AC3" s="5"/>
      <c r="AD3" s="5"/>
      <c r="AE3" s="5" t="s">
        <v>14</v>
      </c>
      <c r="AF3" s="5"/>
      <c r="AG3" s="5"/>
      <c r="AH3" s="5"/>
      <c r="AI3" s="5" t="s">
        <v>15</v>
      </c>
      <c r="AJ3" s="5"/>
      <c r="AK3" s="5"/>
      <c r="AL3" s="5"/>
      <c r="AM3" s="5" t="s">
        <v>16</v>
      </c>
      <c r="AN3" s="5"/>
      <c r="AO3" s="5"/>
      <c r="AP3" s="5"/>
      <c r="AQ3" s="5" t="s">
        <v>17</v>
      </c>
      <c r="AR3" s="5"/>
      <c r="AS3" s="5"/>
      <c r="AT3" s="5"/>
      <c r="AU3" s="5" t="s">
        <v>18</v>
      </c>
      <c r="AV3" s="5"/>
      <c r="AW3" s="5"/>
      <c r="AX3" s="5"/>
      <c r="AY3" s="5" t="s">
        <v>19</v>
      </c>
    </row>
    <row r="4" ht="14.25" spans="1:51">
      <c r="A4" s="6"/>
      <c r="B4" s="7"/>
      <c r="C4" s="5"/>
      <c r="D4" s="5"/>
      <c r="E4" s="5"/>
      <c r="F4" s="5"/>
      <c r="G4" s="5"/>
      <c r="H4" s="25"/>
      <c r="I4" s="22"/>
      <c r="J4" s="22"/>
      <c r="K4" s="5" t="s">
        <v>5</v>
      </c>
      <c r="L4" s="5" t="s">
        <v>40</v>
      </c>
      <c r="M4" s="5" t="s">
        <v>20</v>
      </c>
      <c r="N4" s="5" t="s">
        <v>21</v>
      </c>
      <c r="O4" s="5" t="s">
        <v>5</v>
      </c>
      <c r="P4" s="5" t="s">
        <v>40</v>
      </c>
      <c r="Q4" s="5" t="s">
        <v>20</v>
      </c>
      <c r="R4" s="5" t="s">
        <v>21</v>
      </c>
      <c r="S4" s="5" t="s">
        <v>5</v>
      </c>
      <c r="T4" s="5" t="s">
        <v>40</v>
      </c>
      <c r="U4" s="5" t="s">
        <v>20</v>
      </c>
      <c r="V4" s="5" t="s">
        <v>21</v>
      </c>
      <c r="W4" s="5" t="s">
        <v>5</v>
      </c>
      <c r="X4" s="5" t="s">
        <v>40</v>
      </c>
      <c r="Y4" s="5" t="s">
        <v>20</v>
      </c>
      <c r="Z4" s="5" t="s">
        <v>21</v>
      </c>
      <c r="AA4" s="5" t="s">
        <v>5</v>
      </c>
      <c r="AB4" s="5" t="s">
        <v>40</v>
      </c>
      <c r="AC4" s="5" t="s">
        <v>20</v>
      </c>
      <c r="AD4" s="5" t="s">
        <v>21</v>
      </c>
      <c r="AE4" s="5" t="s">
        <v>5</v>
      </c>
      <c r="AF4" s="5" t="s">
        <v>40</v>
      </c>
      <c r="AG4" s="5" t="s">
        <v>20</v>
      </c>
      <c r="AH4" s="5" t="s">
        <v>21</v>
      </c>
      <c r="AI4" s="5" t="s">
        <v>5</v>
      </c>
      <c r="AJ4" s="5" t="s">
        <v>40</v>
      </c>
      <c r="AK4" s="5" t="s">
        <v>20</v>
      </c>
      <c r="AL4" s="5" t="s">
        <v>21</v>
      </c>
      <c r="AM4" s="5" t="s">
        <v>5</v>
      </c>
      <c r="AN4" s="5" t="s">
        <v>40</v>
      </c>
      <c r="AO4" s="5" t="s">
        <v>20</v>
      </c>
      <c r="AP4" s="5" t="s">
        <v>21</v>
      </c>
      <c r="AQ4" s="5" t="s">
        <v>5</v>
      </c>
      <c r="AR4" s="5" t="s">
        <v>40</v>
      </c>
      <c r="AS4" s="5" t="s">
        <v>20</v>
      </c>
      <c r="AT4" s="5" t="s">
        <v>21</v>
      </c>
      <c r="AU4" s="5" t="s">
        <v>5</v>
      </c>
      <c r="AV4" s="5" t="s">
        <v>40</v>
      </c>
      <c r="AW4" s="5" t="s">
        <v>20</v>
      </c>
      <c r="AX4" s="5" t="s">
        <v>21</v>
      </c>
      <c r="AY4" s="5"/>
    </row>
    <row r="5" ht="14.25" spans="1:51">
      <c r="A5" s="8" t="s">
        <v>41</v>
      </c>
      <c r="B5" s="158">
        <v>1</v>
      </c>
      <c r="C5" s="10" t="s">
        <v>42</v>
      </c>
      <c r="D5" s="10" t="s">
        <v>43</v>
      </c>
      <c r="E5" s="10"/>
      <c r="F5" s="15" t="s">
        <v>519</v>
      </c>
      <c r="G5" s="59">
        <v>4978</v>
      </c>
      <c r="H5" s="68">
        <v>0.4148</v>
      </c>
      <c r="I5" s="72"/>
      <c r="J5" s="72"/>
      <c r="K5" s="59">
        <v>1700</v>
      </c>
      <c r="L5" s="59">
        <v>324</v>
      </c>
      <c r="M5" s="59">
        <v>991</v>
      </c>
      <c r="N5" s="68">
        <v>0.5829</v>
      </c>
      <c r="O5" s="93">
        <v>2200</v>
      </c>
      <c r="P5" s="93">
        <v>296</v>
      </c>
      <c r="Q5" s="93">
        <v>1044</v>
      </c>
      <c r="R5" s="68">
        <v>0.4745</v>
      </c>
      <c r="S5" s="93">
        <v>1150</v>
      </c>
      <c r="T5" s="93">
        <v>141</v>
      </c>
      <c r="U5" s="93">
        <v>485</v>
      </c>
      <c r="V5" s="68">
        <v>0.4217</v>
      </c>
      <c r="W5" s="93">
        <v>1100</v>
      </c>
      <c r="X5" s="93">
        <v>128</v>
      </c>
      <c r="Y5" s="93">
        <v>440</v>
      </c>
      <c r="Z5" s="68">
        <v>0.4</v>
      </c>
      <c r="AA5" s="93">
        <v>2450</v>
      </c>
      <c r="AB5" s="93">
        <v>277</v>
      </c>
      <c r="AC5" s="93">
        <v>814</v>
      </c>
      <c r="AD5" s="68">
        <v>0.3322</v>
      </c>
      <c r="AE5" s="93">
        <v>1600</v>
      </c>
      <c r="AF5" s="93">
        <v>210</v>
      </c>
      <c r="AG5" s="93">
        <v>596</v>
      </c>
      <c r="AH5" s="68">
        <v>0.3725</v>
      </c>
      <c r="AI5" s="93">
        <v>700</v>
      </c>
      <c r="AJ5" s="93">
        <v>59</v>
      </c>
      <c r="AK5" s="93">
        <v>231</v>
      </c>
      <c r="AL5" s="68">
        <v>0.33</v>
      </c>
      <c r="AM5" s="93">
        <v>1100</v>
      </c>
      <c r="AN5" s="93">
        <v>164</v>
      </c>
      <c r="AO5" s="93">
        <v>377</v>
      </c>
      <c r="AP5" s="68">
        <v>0.3427</v>
      </c>
      <c r="AQ5" s="93" t="s">
        <v>45</v>
      </c>
      <c r="AR5" s="93" t="s">
        <v>45</v>
      </c>
      <c r="AS5" s="93" t="s">
        <v>45</v>
      </c>
      <c r="AT5" s="93" t="s">
        <v>45</v>
      </c>
      <c r="AU5" s="93" t="s">
        <v>45</v>
      </c>
      <c r="AV5" s="93" t="s">
        <v>45</v>
      </c>
      <c r="AW5" s="93" t="s">
        <v>45</v>
      </c>
      <c r="AX5" s="93" t="s">
        <v>45</v>
      </c>
      <c r="AY5" s="34"/>
    </row>
    <row r="6" ht="14.25" spans="1:51">
      <c r="A6" s="11"/>
      <c r="B6" s="12"/>
      <c r="C6" s="10"/>
      <c r="D6" s="10" t="s">
        <v>46</v>
      </c>
      <c r="E6" s="10"/>
      <c r="F6" s="15" t="s">
        <v>519</v>
      </c>
      <c r="G6" s="54">
        <v>35</v>
      </c>
      <c r="H6" s="55">
        <v>1</v>
      </c>
      <c r="I6" s="6"/>
      <c r="J6" s="6"/>
      <c r="K6" s="166" t="s">
        <v>45</v>
      </c>
      <c r="L6" s="113" t="s">
        <v>45</v>
      </c>
      <c r="M6" s="113" t="s">
        <v>45</v>
      </c>
      <c r="N6" s="113" t="s">
        <v>45</v>
      </c>
      <c r="O6" s="56">
        <v>13</v>
      </c>
      <c r="P6" s="56">
        <v>13</v>
      </c>
      <c r="Q6" s="56">
        <v>13</v>
      </c>
      <c r="R6" s="113">
        <v>1</v>
      </c>
      <c r="S6" s="56">
        <v>3</v>
      </c>
      <c r="T6" s="56">
        <v>3</v>
      </c>
      <c r="U6" s="56">
        <v>3</v>
      </c>
      <c r="V6" s="113">
        <v>1</v>
      </c>
      <c r="W6" s="56">
        <v>3</v>
      </c>
      <c r="X6" s="56">
        <v>3</v>
      </c>
      <c r="Y6" s="56">
        <v>3</v>
      </c>
      <c r="Z6" s="113">
        <v>1</v>
      </c>
      <c r="AA6" s="56">
        <v>6</v>
      </c>
      <c r="AB6" s="56">
        <v>6</v>
      </c>
      <c r="AC6" s="56">
        <v>6</v>
      </c>
      <c r="AD6" s="113">
        <v>1</v>
      </c>
      <c r="AE6" s="56">
        <v>3</v>
      </c>
      <c r="AF6" s="56">
        <v>3</v>
      </c>
      <c r="AG6" s="56">
        <v>3</v>
      </c>
      <c r="AH6" s="113">
        <v>1</v>
      </c>
      <c r="AI6" s="56">
        <v>3</v>
      </c>
      <c r="AJ6" s="56">
        <v>3</v>
      </c>
      <c r="AK6" s="56">
        <v>3</v>
      </c>
      <c r="AL6" s="113">
        <v>1</v>
      </c>
      <c r="AM6" s="56">
        <v>4</v>
      </c>
      <c r="AN6" s="56">
        <v>4</v>
      </c>
      <c r="AO6" s="56">
        <v>4</v>
      </c>
      <c r="AP6" s="113">
        <v>1</v>
      </c>
      <c r="AQ6" s="56" t="s">
        <v>45</v>
      </c>
      <c r="AR6" s="56" t="s">
        <v>45</v>
      </c>
      <c r="AS6" s="56" t="s">
        <v>45</v>
      </c>
      <c r="AT6" s="56" t="s">
        <v>45</v>
      </c>
      <c r="AU6" s="56" t="s">
        <v>45</v>
      </c>
      <c r="AV6" s="56" t="s">
        <v>45</v>
      </c>
      <c r="AW6" s="56" t="s">
        <v>45</v>
      </c>
      <c r="AX6" s="56" t="s">
        <v>45</v>
      </c>
      <c r="AY6" s="35"/>
    </row>
    <row r="7" ht="28.5" spans="1:51">
      <c r="A7" s="11"/>
      <c r="B7" s="159">
        <v>2</v>
      </c>
      <c r="C7" s="10" t="s">
        <v>47</v>
      </c>
      <c r="D7" s="10" t="s">
        <v>48</v>
      </c>
      <c r="E7" s="10"/>
      <c r="F7" s="15" t="s">
        <v>519</v>
      </c>
      <c r="G7" s="56" t="s">
        <v>45</v>
      </c>
      <c r="H7" s="57"/>
      <c r="I7" s="74"/>
      <c r="J7" s="74"/>
      <c r="K7" s="75" t="s">
        <v>586</v>
      </c>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35" t="s">
        <v>50</v>
      </c>
    </row>
    <row r="8" ht="14.25" spans="1:51">
      <c r="A8" s="11"/>
      <c r="B8" s="159">
        <v>3</v>
      </c>
      <c r="C8" s="10" t="s">
        <v>51</v>
      </c>
      <c r="D8" s="10" t="s">
        <v>52</v>
      </c>
      <c r="E8" s="10"/>
      <c r="F8" s="15" t="s">
        <v>53</v>
      </c>
      <c r="G8" s="59">
        <v>2310</v>
      </c>
      <c r="H8" s="162">
        <v>0.4239</v>
      </c>
      <c r="I8" s="77"/>
      <c r="J8" s="77"/>
      <c r="K8" s="96" t="s">
        <v>45</v>
      </c>
      <c r="L8" s="93" t="s">
        <v>45</v>
      </c>
      <c r="M8" s="93" t="s">
        <v>45</v>
      </c>
      <c r="N8" s="93" t="s">
        <v>45</v>
      </c>
      <c r="O8" s="93">
        <v>1200</v>
      </c>
      <c r="P8" s="177">
        <v>82</v>
      </c>
      <c r="Q8" s="93">
        <v>392</v>
      </c>
      <c r="R8" s="94">
        <v>0.3267</v>
      </c>
      <c r="S8" s="93">
        <v>613</v>
      </c>
      <c r="T8" s="93">
        <v>50</v>
      </c>
      <c r="U8" s="93">
        <v>208</v>
      </c>
      <c r="V8" s="94">
        <v>0.3393</v>
      </c>
      <c r="W8" s="93">
        <v>613</v>
      </c>
      <c r="X8" s="93">
        <v>125</v>
      </c>
      <c r="Y8" s="93">
        <v>295</v>
      </c>
      <c r="Z8" s="94">
        <v>0.4812</v>
      </c>
      <c r="AA8" s="93">
        <v>1185</v>
      </c>
      <c r="AB8" s="177">
        <v>190</v>
      </c>
      <c r="AC8" s="93">
        <v>500</v>
      </c>
      <c r="AD8" s="94">
        <v>0.4219</v>
      </c>
      <c r="AE8" s="56">
        <v>613</v>
      </c>
      <c r="AF8" s="93">
        <v>100</v>
      </c>
      <c r="AG8" s="93">
        <v>310</v>
      </c>
      <c r="AH8" s="94">
        <v>0.5057</v>
      </c>
      <c r="AI8" s="56">
        <v>613</v>
      </c>
      <c r="AJ8" s="177">
        <v>185</v>
      </c>
      <c r="AK8" s="93">
        <v>344</v>
      </c>
      <c r="AL8" s="94">
        <v>0.5612</v>
      </c>
      <c r="AM8" s="56">
        <v>613</v>
      </c>
      <c r="AN8" s="177">
        <v>106</v>
      </c>
      <c r="AO8" s="93">
        <v>261</v>
      </c>
      <c r="AP8" s="94">
        <v>0.4258</v>
      </c>
      <c r="AQ8" s="56" t="s">
        <v>45</v>
      </c>
      <c r="AR8" s="56" t="s">
        <v>45</v>
      </c>
      <c r="AS8" s="56" t="s">
        <v>45</v>
      </c>
      <c r="AT8" s="56" t="s">
        <v>45</v>
      </c>
      <c r="AU8" s="56" t="s">
        <v>45</v>
      </c>
      <c r="AV8" s="56" t="s">
        <v>45</v>
      </c>
      <c r="AW8" s="56" t="s">
        <v>45</v>
      </c>
      <c r="AX8" s="56" t="s">
        <v>45</v>
      </c>
      <c r="AY8" s="35"/>
    </row>
    <row r="9" ht="14.25" spans="1:51">
      <c r="A9" s="6"/>
      <c r="B9" s="14"/>
      <c r="C9" s="10"/>
      <c r="D9" s="10" t="s">
        <v>55</v>
      </c>
      <c r="E9" s="10"/>
      <c r="F9" s="15" t="s">
        <v>53</v>
      </c>
      <c r="G9" s="59">
        <v>955</v>
      </c>
      <c r="H9" s="163">
        <v>0.4341</v>
      </c>
      <c r="I9" s="6"/>
      <c r="J9" s="6"/>
      <c r="K9" s="96" t="s">
        <v>45</v>
      </c>
      <c r="L9" s="93" t="s">
        <v>45</v>
      </c>
      <c r="M9" s="93" t="s">
        <v>45</v>
      </c>
      <c r="N9" s="93" t="s">
        <v>45</v>
      </c>
      <c r="O9" s="93">
        <v>475</v>
      </c>
      <c r="P9" s="93">
        <v>32</v>
      </c>
      <c r="Q9" s="93">
        <v>157</v>
      </c>
      <c r="R9" s="94">
        <v>0.3305</v>
      </c>
      <c r="S9" s="93">
        <v>275</v>
      </c>
      <c r="T9" s="93">
        <v>30</v>
      </c>
      <c r="U9" s="93">
        <v>136</v>
      </c>
      <c r="V9" s="94">
        <v>0.4945</v>
      </c>
      <c r="W9" s="93">
        <v>275</v>
      </c>
      <c r="X9" s="93">
        <v>42</v>
      </c>
      <c r="Y9" s="93">
        <v>132</v>
      </c>
      <c r="Z9" s="94">
        <v>0.48</v>
      </c>
      <c r="AA9" s="93">
        <v>350</v>
      </c>
      <c r="AB9" s="93">
        <v>50</v>
      </c>
      <c r="AC9" s="93">
        <v>140</v>
      </c>
      <c r="AD9" s="94">
        <v>0.4</v>
      </c>
      <c r="AE9" s="56">
        <v>275</v>
      </c>
      <c r="AF9" s="93">
        <v>0</v>
      </c>
      <c r="AG9" s="93">
        <v>110</v>
      </c>
      <c r="AH9" s="94">
        <v>0.4</v>
      </c>
      <c r="AI9" s="56">
        <v>275</v>
      </c>
      <c r="AJ9" s="93">
        <v>6</v>
      </c>
      <c r="AK9" s="93">
        <v>165</v>
      </c>
      <c r="AL9" s="94">
        <v>0.6</v>
      </c>
      <c r="AM9" s="56">
        <v>275</v>
      </c>
      <c r="AN9" s="93">
        <v>39</v>
      </c>
      <c r="AO9" s="93">
        <v>115</v>
      </c>
      <c r="AP9" s="94">
        <v>0.4182</v>
      </c>
      <c r="AQ9" s="56" t="s">
        <v>45</v>
      </c>
      <c r="AR9" s="56" t="s">
        <v>45</v>
      </c>
      <c r="AS9" s="56" t="s">
        <v>45</v>
      </c>
      <c r="AT9" s="56" t="s">
        <v>45</v>
      </c>
      <c r="AU9" s="56" t="s">
        <v>45</v>
      </c>
      <c r="AV9" s="56" t="s">
        <v>45</v>
      </c>
      <c r="AW9" s="56" t="s">
        <v>45</v>
      </c>
      <c r="AX9" s="56" t="s">
        <v>45</v>
      </c>
      <c r="AY9" s="35"/>
    </row>
    <row r="10" ht="14.25" spans="1:51">
      <c r="A10" s="8" t="s">
        <v>56</v>
      </c>
      <c r="B10" s="159">
        <v>4</v>
      </c>
      <c r="C10" s="10" t="s">
        <v>57</v>
      </c>
      <c r="D10" s="15" t="s">
        <v>58</v>
      </c>
      <c r="E10" s="27" t="s">
        <v>59</v>
      </c>
      <c r="F10" s="15" t="s">
        <v>25</v>
      </c>
      <c r="G10" s="59">
        <v>760</v>
      </c>
      <c r="H10" s="57" t="s">
        <v>60</v>
      </c>
      <c r="I10" s="79"/>
      <c r="J10" s="79"/>
      <c r="K10" s="80" t="s">
        <v>45</v>
      </c>
      <c r="L10" s="56" t="s">
        <v>45</v>
      </c>
      <c r="M10" s="56" t="s">
        <v>45</v>
      </c>
      <c r="N10" s="56" t="s">
        <v>45</v>
      </c>
      <c r="O10" s="56" t="s">
        <v>45</v>
      </c>
      <c r="P10" s="59">
        <v>760</v>
      </c>
      <c r="Q10" s="59">
        <v>760</v>
      </c>
      <c r="R10" s="59" t="s">
        <v>60</v>
      </c>
      <c r="S10" s="56" t="s">
        <v>45</v>
      </c>
      <c r="T10" s="59">
        <v>760</v>
      </c>
      <c r="U10" s="59">
        <v>760</v>
      </c>
      <c r="V10" s="59" t="s">
        <v>60</v>
      </c>
      <c r="W10" s="56" t="s">
        <v>45</v>
      </c>
      <c r="X10" s="59">
        <v>760</v>
      </c>
      <c r="Y10" s="59">
        <v>760</v>
      </c>
      <c r="Z10" s="59" t="s">
        <v>60</v>
      </c>
      <c r="AA10" s="56" t="s">
        <v>45</v>
      </c>
      <c r="AB10" s="59">
        <v>760</v>
      </c>
      <c r="AC10" s="59">
        <v>760</v>
      </c>
      <c r="AD10" s="59" t="s">
        <v>60</v>
      </c>
      <c r="AE10" s="56" t="s">
        <v>45</v>
      </c>
      <c r="AF10" s="59">
        <v>760</v>
      </c>
      <c r="AG10" s="59">
        <v>760</v>
      </c>
      <c r="AH10" s="59" t="s">
        <v>60</v>
      </c>
      <c r="AI10" s="56" t="s">
        <v>45</v>
      </c>
      <c r="AJ10" s="59">
        <v>760</v>
      </c>
      <c r="AK10" s="59">
        <v>760</v>
      </c>
      <c r="AL10" s="59" t="s">
        <v>60</v>
      </c>
      <c r="AM10" s="56" t="s">
        <v>45</v>
      </c>
      <c r="AN10" s="59">
        <v>760</v>
      </c>
      <c r="AO10" s="59">
        <v>760</v>
      </c>
      <c r="AP10" s="59" t="s">
        <v>60</v>
      </c>
      <c r="AQ10" s="56" t="s">
        <v>45</v>
      </c>
      <c r="AR10" s="56" t="s">
        <v>45</v>
      </c>
      <c r="AS10" s="56" t="s">
        <v>45</v>
      </c>
      <c r="AT10" s="56" t="s">
        <v>45</v>
      </c>
      <c r="AU10" s="56" t="s">
        <v>45</v>
      </c>
      <c r="AV10" s="56" t="s">
        <v>45</v>
      </c>
      <c r="AW10" s="56" t="s">
        <v>45</v>
      </c>
      <c r="AX10" s="56" t="s">
        <v>45</v>
      </c>
      <c r="AY10" s="36"/>
    </row>
    <row r="11" ht="14.25" spans="1:51">
      <c r="A11" s="11"/>
      <c r="B11" s="14"/>
      <c r="C11" s="10"/>
      <c r="D11" s="15"/>
      <c r="E11" s="27" t="s">
        <v>62</v>
      </c>
      <c r="F11" s="15" t="s">
        <v>25</v>
      </c>
      <c r="G11" s="59">
        <v>107829</v>
      </c>
      <c r="H11" s="57" t="s">
        <v>60</v>
      </c>
      <c r="I11" s="11"/>
      <c r="J11" s="11"/>
      <c r="K11" s="78" t="s">
        <v>45</v>
      </c>
      <c r="L11" s="56" t="s">
        <v>45</v>
      </c>
      <c r="M11" s="56" t="s">
        <v>45</v>
      </c>
      <c r="N11" s="56" t="s">
        <v>45</v>
      </c>
      <c r="O11" s="56" t="s">
        <v>45</v>
      </c>
      <c r="P11" s="59">
        <v>1361</v>
      </c>
      <c r="Q11" s="59">
        <v>5474</v>
      </c>
      <c r="R11" s="59" t="s">
        <v>60</v>
      </c>
      <c r="S11" s="56" t="s">
        <v>45</v>
      </c>
      <c r="T11" s="59">
        <v>4039</v>
      </c>
      <c r="U11" s="59">
        <v>16237</v>
      </c>
      <c r="V11" s="59" t="s">
        <v>60</v>
      </c>
      <c r="W11" s="56" t="s">
        <v>45</v>
      </c>
      <c r="X11" s="59">
        <v>1818</v>
      </c>
      <c r="Y11" s="59">
        <v>7285</v>
      </c>
      <c r="Z11" s="59" t="s">
        <v>60</v>
      </c>
      <c r="AA11" s="56" t="s">
        <v>45</v>
      </c>
      <c r="AB11" s="59">
        <v>9263</v>
      </c>
      <c r="AC11" s="59">
        <v>37514</v>
      </c>
      <c r="AD11" s="59" t="s">
        <v>60</v>
      </c>
      <c r="AE11" s="56" t="s">
        <v>45</v>
      </c>
      <c r="AF11" s="59">
        <v>5085</v>
      </c>
      <c r="AG11" s="59">
        <v>20412</v>
      </c>
      <c r="AH11" s="59" t="s">
        <v>60</v>
      </c>
      <c r="AI11" s="56" t="s">
        <v>45</v>
      </c>
      <c r="AJ11" s="59">
        <v>1973</v>
      </c>
      <c r="AK11" s="59">
        <v>7904</v>
      </c>
      <c r="AL11" s="59" t="s">
        <v>60</v>
      </c>
      <c r="AM11" s="56" t="s">
        <v>45</v>
      </c>
      <c r="AN11" s="59">
        <v>3244</v>
      </c>
      <c r="AO11" s="59">
        <v>13003</v>
      </c>
      <c r="AP11" s="59" t="s">
        <v>60</v>
      </c>
      <c r="AQ11" s="56" t="s">
        <v>45</v>
      </c>
      <c r="AR11" s="56" t="s">
        <v>45</v>
      </c>
      <c r="AS11" s="56" t="s">
        <v>45</v>
      </c>
      <c r="AT11" s="56" t="s">
        <v>45</v>
      </c>
      <c r="AU11" s="56" t="s">
        <v>45</v>
      </c>
      <c r="AV11" s="56" t="s">
        <v>45</v>
      </c>
      <c r="AW11" s="56" t="s">
        <v>45</v>
      </c>
      <c r="AX11" s="56" t="s">
        <v>45</v>
      </c>
      <c r="AY11" s="36"/>
    </row>
    <row r="12" ht="14.25" spans="1:51">
      <c r="A12" s="11"/>
      <c r="B12" s="14"/>
      <c r="C12" s="10"/>
      <c r="D12" s="15"/>
      <c r="E12" s="27" t="s">
        <v>63</v>
      </c>
      <c r="F12" s="15" t="s">
        <v>25</v>
      </c>
      <c r="G12" s="59">
        <v>788</v>
      </c>
      <c r="H12" s="57" t="s">
        <v>60</v>
      </c>
      <c r="I12" s="11"/>
      <c r="J12" s="11"/>
      <c r="K12" s="78" t="s">
        <v>45</v>
      </c>
      <c r="L12" s="56" t="s">
        <v>45</v>
      </c>
      <c r="M12" s="56" t="s">
        <v>45</v>
      </c>
      <c r="N12" s="56" t="s">
        <v>45</v>
      </c>
      <c r="O12" s="56" t="s">
        <v>45</v>
      </c>
      <c r="P12" s="59">
        <v>788</v>
      </c>
      <c r="Q12" s="59">
        <v>788</v>
      </c>
      <c r="R12" s="59" t="s">
        <v>60</v>
      </c>
      <c r="S12" s="56" t="s">
        <v>45</v>
      </c>
      <c r="T12" s="59">
        <v>788</v>
      </c>
      <c r="U12" s="59">
        <v>788</v>
      </c>
      <c r="V12" s="59" t="s">
        <v>60</v>
      </c>
      <c r="W12" s="56" t="s">
        <v>45</v>
      </c>
      <c r="X12" s="59">
        <v>788</v>
      </c>
      <c r="Y12" s="59">
        <v>788</v>
      </c>
      <c r="Z12" s="59" t="s">
        <v>60</v>
      </c>
      <c r="AA12" s="56" t="s">
        <v>45</v>
      </c>
      <c r="AB12" s="59">
        <v>788</v>
      </c>
      <c r="AC12" s="59">
        <v>788</v>
      </c>
      <c r="AD12" s="59" t="s">
        <v>60</v>
      </c>
      <c r="AE12" s="56" t="s">
        <v>45</v>
      </c>
      <c r="AF12" s="59">
        <v>788</v>
      </c>
      <c r="AG12" s="59">
        <v>788</v>
      </c>
      <c r="AH12" s="59" t="s">
        <v>60</v>
      </c>
      <c r="AI12" s="56" t="s">
        <v>45</v>
      </c>
      <c r="AJ12" s="59">
        <v>788</v>
      </c>
      <c r="AK12" s="59">
        <v>788</v>
      </c>
      <c r="AL12" s="59" t="s">
        <v>60</v>
      </c>
      <c r="AM12" s="56" t="s">
        <v>45</v>
      </c>
      <c r="AN12" s="59">
        <v>788</v>
      </c>
      <c r="AO12" s="59">
        <v>788</v>
      </c>
      <c r="AP12" s="59" t="s">
        <v>60</v>
      </c>
      <c r="AQ12" s="56" t="s">
        <v>45</v>
      </c>
      <c r="AR12" s="56" t="s">
        <v>45</v>
      </c>
      <c r="AS12" s="56" t="s">
        <v>45</v>
      </c>
      <c r="AT12" s="56" t="s">
        <v>45</v>
      </c>
      <c r="AU12" s="56" t="s">
        <v>45</v>
      </c>
      <c r="AV12" s="56" t="s">
        <v>45</v>
      </c>
      <c r="AW12" s="56" t="s">
        <v>45</v>
      </c>
      <c r="AX12" s="56" t="s">
        <v>45</v>
      </c>
      <c r="AY12" s="36"/>
    </row>
    <row r="13" ht="14.25" spans="1:51">
      <c r="A13" s="11"/>
      <c r="B13" s="14"/>
      <c r="C13" s="10"/>
      <c r="D13" s="15"/>
      <c r="E13" s="27" t="s">
        <v>64</v>
      </c>
      <c r="F13" s="15" t="s">
        <v>25</v>
      </c>
      <c r="G13" s="59">
        <v>20654</v>
      </c>
      <c r="H13" s="57" t="s">
        <v>60</v>
      </c>
      <c r="I13" s="11"/>
      <c r="J13" s="11"/>
      <c r="K13" s="78" t="s">
        <v>45</v>
      </c>
      <c r="L13" s="56" t="s">
        <v>45</v>
      </c>
      <c r="M13" s="56" t="s">
        <v>45</v>
      </c>
      <c r="N13" s="56" t="s">
        <v>45</v>
      </c>
      <c r="O13" s="56" t="s">
        <v>45</v>
      </c>
      <c r="P13" s="59">
        <v>1529</v>
      </c>
      <c r="Q13" s="59">
        <v>6156</v>
      </c>
      <c r="R13" s="59" t="s">
        <v>60</v>
      </c>
      <c r="S13" s="56" t="s">
        <v>45</v>
      </c>
      <c r="T13" s="59">
        <v>806</v>
      </c>
      <c r="U13" s="59">
        <v>3234</v>
      </c>
      <c r="V13" s="59" t="s">
        <v>60</v>
      </c>
      <c r="W13" s="56" t="s">
        <v>45</v>
      </c>
      <c r="X13" s="59">
        <v>515</v>
      </c>
      <c r="Y13" s="59">
        <v>2094</v>
      </c>
      <c r="Z13" s="59" t="s">
        <v>60</v>
      </c>
      <c r="AA13" s="56" t="s">
        <v>45</v>
      </c>
      <c r="AB13" s="59">
        <v>951</v>
      </c>
      <c r="AC13" s="59">
        <v>3863</v>
      </c>
      <c r="AD13" s="59" t="s">
        <v>60</v>
      </c>
      <c r="AE13" s="56" t="s">
        <v>45</v>
      </c>
      <c r="AF13" s="59">
        <v>405</v>
      </c>
      <c r="AG13" s="59">
        <v>1631</v>
      </c>
      <c r="AH13" s="59" t="s">
        <v>60</v>
      </c>
      <c r="AI13" s="56" t="s">
        <v>45</v>
      </c>
      <c r="AJ13" s="59">
        <v>286</v>
      </c>
      <c r="AK13" s="59">
        <v>1149</v>
      </c>
      <c r="AL13" s="59" t="s">
        <v>60</v>
      </c>
      <c r="AM13" s="56" t="s">
        <v>45</v>
      </c>
      <c r="AN13" s="59">
        <v>632</v>
      </c>
      <c r="AO13" s="59">
        <v>2527</v>
      </c>
      <c r="AP13" s="59" t="s">
        <v>60</v>
      </c>
      <c r="AQ13" s="56" t="s">
        <v>45</v>
      </c>
      <c r="AR13" s="56" t="s">
        <v>45</v>
      </c>
      <c r="AS13" s="56" t="s">
        <v>45</v>
      </c>
      <c r="AT13" s="56" t="s">
        <v>45</v>
      </c>
      <c r="AU13" s="56" t="s">
        <v>45</v>
      </c>
      <c r="AV13" s="56" t="s">
        <v>45</v>
      </c>
      <c r="AW13" s="56" t="s">
        <v>45</v>
      </c>
      <c r="AX13" s="56" t="s">
        <v>45</v>
      </c>
      <c r="AY13" s="36"/>
    </row>
    <row r="14" ht="14.25" spans="1:51">
      <c r="A14" s="11"/>
      <c r="B14" s="14"/>
      <c r="C14" s="10"/>
      <c r="D14" s="15" t="s">
        <v>65</v>
      </c>
      <c r="E14" s="27" t="s">
        <v>66</v>
      </c>
      <c r="F14" s="15" t="s">
        <v>25</v>
      </c>
      <c r="G14" s="59">
        <v>988</v>
      </c>
      <c r="H14" s="57" t="s">
        <v>60</v>
      </c>
      <c r="I14" s="11"/>
      <c r="J14" s="11"/>
      <c r="K14" s="78" t="s">
        <v>45</v>
      </c>
      <c r="L14" s="56" t="s">
        <v>45</v>
      </c>
      <c r="M14" s="56" t="s">
        <v>45</v>
      </c>
      <c r="N14" s="56" t="s">
        <v>45</v>
      </c>
      <c r="O14" s="56" t="s">
        <v>45</v>
      </c>
      <c r="P14" s="59">
        <v>988</v>
      </c>
      <c r="Q14" s="59">
        <v>988</v>
      </c>
      <c r="R14" s="59" t="s">
        <v>60</v>
      </c>
      <c r="S14" s="56" t="s">
        <v>45</v>
      </c>
      <c r="T14" s="59">
        <v>988</v>
      </c>
      <c r="U14" s="59">
        <v>988</v>
      </c>
      <c r="V14" s="59" t="s">
        <v>60</v>
      </c>
      <c r="W14" s="56" t="s">
        <v>45</v>
      </c>
      <c r="X14" s="59">
        <v>988</v>
      </c>
      <c r="Y14" s="59">
        <v>988</v>
      </c>
      <c r="Z14" s="59" t="s">
        <v>60</v>
      </c>
      <c r="AA14" s="56" t="s">
        <v>45</v>
      </c>
      <c r="AB14" s="59">
        <v>988</v>
      </c>
      <c r="AC14" s="59">
        <v>988</v>
      </c>
      <c r="AD14" s="59" t="s">
        <v>60</v>
      </c>
      <c r="AE14" s="56" t="s">
        <v>45</v>
      </c>
      <c r="AF14" s="59">
        <v>988</v>
      </c>
      <c r="AG14" s="59">
        <v>988</v>
      </c>
      <c r="AH14" s="59" t="s">
        <v>60</v>
      </c>
      <c r="AI14" s="56" t="s">
        <v>45</v>
      </c>
      <c r="AJ14" s="59">
        <v>988</v>
      </c>
      <c r="AK14" s="59">
        <v>988</v>
      </c>
      <c r="AL14" s="59" t="s">
        <v>60</v>
      </c>
      <c r="AM14" s="56" t="s">
        <v>45</v>
      </c>
      <c r="AN14" s="59">
        <v>988</v>
      </c>
      <c r="AO14" s="59">
        <v>988</v>
      </c>
      <c r="AP14" s="59" t="s">
        <v>60</v>
      </c>
      <c r="AQ14" s="56" t="s">
        <v>45</v>
      </c>
      <c r="AR14" s="56" t="s">
        <v>45</v>
      </c>
      <c r="AS14" s="56" t="s">
        <v>45</v>
      </c>
      <c r="AT14" s="56" t="s">
        <v>45</v>
      </c>
      <c r="AU14" s="56" t="s">
        <v>45</v>
      </c>
      <c r="AV14" s="56" t="s">
        <v>45</v>
      </c>
      <c r="AW14" s="56" t="s">
        <v>45</v>
      </c>
      <c r="AX14" s="56" t="s">
        <v>45</v>
      </c>
      <c r="AY14" s="36"/>
    </row>
    <row r="15" ht="14.25" spans="1:51">
      <c r="A15" s="11"/>
      <c r="B15" s="14"/>
      <c r="C15" s="10"/>
      <c r="D15" s="15"/>
      <c r="E15" s="27" t="s">
        <v>62</v>
      </c>
      <c r="F15" s="15" t="s">
        <v>25</v>
      </c>
      <c r="G15" s="59">
        <v>34243</v>
      </c>
      <c r="H15" s="57" t="s">
        <v>60</v>
      </c>
      <c r="I15" s="11"/>
      <c r="J15" s="11"/>
      <c r="K15" s="78" t="s">
        <v>45</v>
      </c>
      <c r="L15" s="56" t="s">
        <v>45</v>
      </c>
      <c r="M15" s="56" t="s">
        <v>45</v>
      </c>
      <c r="N15" s="56" t="s">
        <v>45</v>
      </c>
      <c r="O15" s="56" t="s">
        <v>45</v>
      </c>
      <c r="P15" s="59">
        <v>69</v>
      </c>
      <c r="Q15" s="59">
        <v>276</v>
      </c>
      <c r="R15" s="59" t="s">
        <v>60</v>
      </c>
      <c r="S15" s="56" t="s">
        <v>45</v>
      </c>
      <c r="T15" s="59">
        <v>1279</v>
      </c>
      <c r="U15" s="59">
        <v>5133</v>
      </c>
      <c r="V15" s="59" t="s">
        <v>60</v>
      </c>
      <c r="W15" s="56" t="s">
        <v>45</v>
      </c>
      <c r="X15" s="59">
        <v>281</v>
      </c>
      <c r="Y15" s="59">
        <v>1109</v>
      </c>
      <c r="Z15" s="59" t="s">
        <v>60</v>
      </c>
      <c r="AA15" s="56" t="s">
        <v>45</v>
      </c>
      <c r="AB15" s="59">
        <v>3740</v>
      </c>
      <c r="AC15" s="59">
        <v>14828</v>
      </c>
      <c r="AD15" s="59" t="s">
        <v>60</v>
      </c>
      <c r="AE15" s="56" t="s">
        <v>45</v>
      </c>
      <c r="AF15" s="59">
        <v>1792</v>
      </c>
      <c r="AG15" s="59">
        <v>7082</v>
      </c>
      <c r="AH15" s="59" t="s">
        <v>60</v>
      </c>
      <c r="AI15" s="56" t="s">
        <v>45</v>
      </c>
      <c r="AJ15" s="59">
        <v>592</v>
      </c>
      <c r="AK15" s="59">
        <v>2363</v>
      </c>
      <c r="AL15" s="59" t="s">
        <v>60</v>
      </c>
      <c r="AM15" s="56" t="s">
        <v>45</v>
      </c>
      <c r="AN15" s="59">
        <v>864</v>
      </c>
      <c r="AO15" s="59">
        <v>3452</v>
      </c>
      <c r="AP15" s="59" t="s">
        <v>60</v>
      </c>
      <c r="AQ15" s="56" t="s">
        <v>45</v>
      </c>
      <c r="AR15" s="56" t="s">
        <v>45</v>
      </c>
      <c r="AS15" s="56" t="s">
        <v>45</v>
      </c>
      <c r="AT15" s="56" t="s">
        <v>45</v>
      </c>
      <c r="AU15" s="56" t="s">
        <v>45</v>
      </c>
      <c r="AV15" s="56" t="s">
        <v>45</v>
      </c>
      <c r="AW15" s="56" t="s">
        <v>45</v>
      </c>
      <c r="AX15" s="56" t="s">
        <v>45</v>
      </c>
      <c r="AY15" s="36"/>
    </row>
    <row r="16" ht="14.25" spans="1:51">
      <c r="A16" s="11"/>
      <c r="B16" s="14"/>
      <c r="C16" s="10"/>
      <c r="D16" s="15"/>
      <c r="E16" s="27" t="s">
        <v>63</v>
      </c>
      <c r="F16" s="15" t="s">
        <v>25</v>
      </c>
      <c r="G16" s="59">
        <v>1277</v>
      </c>
      <c r="H16" s="57" t="s">
        <v>60</v>
      </c>
      <c r="I16" s="11"/>
      <c r="J16" s="11"/>
      <c r="K16" s="78" t="s">
        <v>45</v>
      </c>
      <c r="L16" s="56" t="s">
        <v>45</v>
      </c>
      <c r="M16" s="56" t="s">
        <v>45</v>
      </c>
      <c r="N16" s="56" t="s">
        <v>45</v>
      </c>
      <c r="O16" s="56" t="s">
        <v>45</v>
      </c>
      <c r="P16" s="59">
        <v>1277</v>
      </c>
      <c r="Q16" s="59">
        <v>1277</v>
      </c>
      <c r="R16" s="59" t="s">
        <v>60</v>
      </c>
      <c r="S16" s="56" t="s">
        <v>45</v>
      </c>
      <c r="T16" s="59">
        <v>1277</v>
      </c>
      <c r="U16" s="59">
        <v>1277</v>
      </c>
      <c r="V16" s="59" t="s">
        <v>60</v>
      </c>
      <c r="W16" s="56" t="s">
        <v>45</v>
      </c>
      <c r="X16" s="59">
        <v>1277</v>
      </c>
      <c r="Y16" s="59">
        <v>1277</v>
      </c>
      <c r="Z16" s="59" t="s">
        <v>60</v>
      </c>
      <c r="AA16" s="56" t="s">
        <v>45</v>
      </c>
      <c r="AB16" s="59">
        <v>1277</v>
      </c>
      <c r="AC16" s="59">
        <v>1277</v>
      </c>
      <c r="AD16" s="59" t="s">
        <v>60</v>
      </c>
      <c r="AE16" s="56" t="s">
        <v>45</v>
      </c>
      <c r="AF16" s="59">
        <v>1277</v>
      </c>
      <c r="AG16" s="59">
        <v>1277</v>
      </c>
      <c r="AH16" s="59" t="s">
        <v>60</v>
      </c>
      <c r="AI16" s="56" t="s">
        <v>45</v>
      </c>
      <c r="AJ16" s="59">
        <v>1277</v>
      </c>
      <c r="AK16" s="59">
        <v>1277</v>
      </c>
      <c r="AL16" s="59" t="s">
        <v>60</v>
      </c>
      <c r="AM16" s="56" t="s">
        <v>45</v>
      </c>
      <c r="AN16" s="59">
        <v>1277</v>
      </c>
      <c r="AO16" s="59">
        <v>1277</v>
      </c>
      <c r="AP16" s="59" t="s">
        <v>60</v>
      </c>
      <c r="AQ16" s="56" t="s">
        <v>45</v>
      </c>
      <c r="AR16" s="56" t="s">
        <v>45</v>
      </c>
      <c r="AS16" s="56" t="s">
        <v>45</v>
      </c>
      <c r="AT16" s="56" t="s">
        <v>45</v>
      </c>
      <c r="AU16" s="56" t="s">
        <v>45</v>
      </c>
      <c r="AV16" s="56" t="s">
        <v>45</v>
      </c>
      <c r="AW16" s="56" t="s">
        <v>45</v>
      </c>
      <c r="AX16" s="56" t="s">
        <v>45</v>
      </c>
      <c r="AY16" s="37" t="s">
        <v>67</v>
      </c>
    </row>
    <row r="17" ht="14.25" spans="1:51">
      <c r="A17" s="11"/>
      <c r="B17" s="14"/>
      <c r="C17" s="10"/>
      <c r="D17" s="15"/>
      <c r="E17" s="27" t="s">
        <v>64</v>
      </c>
      <c r="F17" s="15" t="s">
        <v>25</v>
      </c>
      <c r="G17" s="59">
        <v>909</v>
      </c>
      <c r="H17" s="57" t="s">
        <v>60</v>
      </c>
      <c r="I17" s="6"/>
      <c r="J17" s="6"/>
      <c r="K17" s="78" t="s">
        <v>45</v>
      </c>
      <c r="L17" s="56" t="s">
        <v>45</v>
      </c>
      <c r="M17" s="56" t="s">
        <v>45</v>
      </c>
      <c r="N17" s="56" t="s">
        <v>45</v>
      </c>
      <c r="O17" s="56" t="s">
        <v>45</v>
      </c>
      <c r="P17" s="59">
        <v>77</v>
      </c>
      <c r="Q17" s="59">
        <v>307</v>
      </c>
      <c r="R17" s="59" t="s">
        <v>60</v>
      </c>
      <c r="S17" s="56" t="s">
        <v>45</v>
      </c>
      <c r="T17" s="93" t="s">
        <v>45</v>
      </c>
      <c r="U17" s="93" t="s">
        <v>45</v>
      </c>
      <c r="V17" s="59" t="s">
        <v>60</v>
      </c>
      <c r="W17" s="56" t="s">
        <v>45</v>
      </c>
      <c r="X17" s="59">
        <v>10</v>
      </c>
      <c r="Y17" s="59">
        <v>40</v>
      </c>
      <c r="Z17" s="59" t="s">
        <v>60</v>
      </c>
      <c r="AA17" s="56" t="s">
        <v>45</v>
      </c>
      <c r="AB17" s="59">
        <v>42</v>
      </c>
      <c r="AC17" s="59">
        <v>165</v>
      </c>
      <c r="AD17" s="59" t="s">
        <v>60</v>
      </c>
      <c r="AE17" s="56" t="s">
        <v>45</v>
      </c>
      <c r="AF17" s="59">
        <v>50</v>
      </c>
      <c r="AG17" s="59">
        <v>200</v>
      </c>
      <c r="AH17" s="59" t="s">
        <v>60</v>
      </c>
      <c r="AI17" s="56" t="s">
        <v>45</v>
      </c>
      <c r="AJ17" s="59">
        <v>49</v>
      </c>
      <c r="AK17" s="59">
        <v>195</v>
      </c>
      <c r="AL17" s="59" t="s">
        <v>60</v>
      </c>
      <c r="AM17" s="56" t="s">
        <v>45</v>
      </c>
      <c r="AN17" s="93">
        <v>2</v>
      </c>
      <c r="AO17" s="93">
        <v>2</v>
      </c>
      <c r="AP17" s="59" t="s">
        <v>60</v>
      </c>
      <c r="AQ17" s="56" t="s">
        <v>45</v>
      </c>
      <c r="AR17" s="56" t="s">
        <v>45</v>
      </c>
      <c r="AS17" s="56" t="s">
        <v>45</v>
      </c>
      <c r="AT17" s="56" t="s">
        <v>45</v>
      </c>
      <c r="AU17" s="56" t="s">
        <v>45</v>
      </c>
      <c r="AV17" s="56" t="s">
        <v>45</v>
      </c>
      <c r="AW17" s="56" t="s">
        <v>45</v>
      </c>
      <c r="AX17" s="56" t="s">
        <v>45</v>
      </c>
      <c r="AY17" s="23"/>
    </row>
    <row r="18" ht="84.75" customHeight="true" spans="1:51">
      <c r="A18" s="11"/>
      <c r="B18" s="159">
        <v>5</v>
      </c>
      <c r="C18" s="10" t="s">
        <v>68</v>
      </c>
      <c r="D18" s="10" t="s">
        <v>69</v>
      </c>
      <c r="E18" s="10"/>
      <c r="F18" s="15" t="s">
        <v>25</v>
      </c>
      <c r="G18" s="59">
        <v>18</v>
      </c>
      <c r="H18" s="68">
        <v>0.4625</v>
      </c>
      <c r="I18" s="167" t="s">
        <v>71</v>
      </c>
      <c r="J18" s="167" t="s">
        <v>419</v>
      </c>
      <c r="K18" s="78" t="s">
        <v>45</v>
      </c>
      <c r="L18" s="78" t="s">
        <v>45</v>
      </c>
      <c r="M18" s="78" t="s">
        <v>45</v>
      </c>
      <c r="N18" s="78" t="s">
        <v>45</v>
      </c>
      <c r="O18" s="93">
        <v>1</v>
      </c>
      <c r="P18" s="93">
        <v>0.5</v>
      </c>
      <c r="Q18" s="93">
        <v>0.5</v>
      </c>
      <c r="R18" s="94">
        <v>0.5</v>
      </c>
      <c r="S18" s="93">
        <v>13</v>
      </c>
      <c r="T18" s="93">
        <v>4.5</v>
      </c>
      <c r="U18" s="93">
        <v>4.5</v>
      </c>
      <c r="V18" s="94">
        <v>0.35</v>
      </c>
      <c r="W18" s="56" t="s">
        <v>45</v>
      </c>
      <c r="X18" s="56" t="s">
        <v>45</v>
      </c>
      <c r="Y18" s="56" t="s">
        <v>45</v>
      </c>
      <c r="Z18" s="56" t="s">
        <v>45</v>
      </c>
      <c r="AA18" s="93">
        <v>12</v>
      </c>
      <c r="AB18" s="93">
        <v>6</v>
      </c>
      <c r="AC18" s="93">
        <v>6</v>
      </c>
      <c r="AD18" s="94">
        <v>0.5</v>
      </c>
      <c r="AE18" s="93">
        <v>10</v>
      </c>
      <c r="AF18" s="93">
        <v>1.5</v>
      </c>
      <c r="AG18" s="93">
        <v>5</v>
      </c>
      <c r="AH18" s="94">
        <v>0.5</v>
      </c>
      <c r="AI18" s="93" t="s">
        <v>45</v>
      </c>
      <c r="AJ18" s="93" t="s">
        <v>45</v>
      </c>
      <c r="AK18" s="93" t="s">
        <v>45</v>
      </c>
      <c r="AL18" s="93" t="s">
        <v>45</v>
      </c>
      <c r="AM18" s="93">
        <v>4</v>
      </c>
      <c r="AN18" s="93">
        <v>2</v>
      </c>
      <c r="AO18" s="93">
        <v>2</v>
      </c>
      <c r="AP18" s="94">
        <v>0.5</v>
      </c>
      <c r="AQ18" s="56" t="s">
        <v>45</v>
      </c>
      <c r="AR18" s="56" t="s">
        <v>45</v>
      </c>
      <c r="AS18" s="56" t="s">
        <v>45</v>
      </c>
      <c r="AT18" s="56" t="s">
        <v>45</v>
      </c>
      <c r="AU18" s="56" t="s">
        <v>45</v>
      </c>
      <c r="AV18" s="56" t="s">
        <v>45</v>
      </c>
      <c r="AW18" s="56" t="s">
        <v>45</v>
      </c>
      <c r="AX18" s="56" t="s">
        <v>45</v>
      </c>
      <c r="AY18" s="10" t="s">
        <v>73</v>
      </c>
    </row>
    <row r="19" ht="42.75" spans="1:51">
      <c r="A19" s="11"/>
      <c r="B19" s="159">
        <v>6</v>
      </c>
      <c r="C19" s="10" t="s">
        <v>29</v>
      </c>
      <c r="D19" s="10" t="s">
        <v>72</v>
      </c>
      <c r="E19" s="10"/>
      <c r="F19" s="15" t="s">
        <v>25</v>
      </c>
      <c r="G19" s="59">
        <v>6.15</v>
      </c>
      <c r="H19" s="68">
        <v>0.2365</v>
      </c>
      <c r="I19" s="68" t="s">
        <v>26</v>
      </c>
      <c r="J19" s="168" t="s">
        <v>26</v>
      </c>
      <c r="K19" s="113" t="s">
        <v>45</v>
      </c>
      <c r="L19" s="113" t="s">
        <v>45</v>
      </c>
      <c r="M19" s="113" t="s">
        <v>45</v>
      </c>
      <c r="N19" s="113" t="s">
        <v>45</v>
      </c>
      <c r="O19" s="93">
        <v>2</v>
      </c>
      <c r="P19" s="93">
        <v>0.1</v>
      </c>
      <c r="Q19" s="93">
        <v>0.6</v>
      </c>
      <c r="R19" s="94">
        <v>0.3</v>
      </c>
      <c r="S19" s="93">
        <v>4</v>
      </c>
      <c r="T19" s="93">
        <v>1</v>
      </c>
      <c r="U19" s="93">
        <v>1</v>
      </c>
      <c r="V19" s="94">
        <v>0.25</v>
      </c>
      <c r="W19" s="93">
        <v>3</v>
      </c>
      <c r="X19" s="93">
        <v>0.15</v>
      </c>
      <c r="Y19" s="93">
        <v>1.35</v>
      </c>
      <c r="Z19" s="94">
        <v>0.45</v>
      </c>
      <c r="AA19" s="93">
        <v>5</v>
      </c>
      <c r="AB19" s="93">
        <v>0.75</v>
      </c>
      <c r="AC19" s="93">
        <v>1</v>
      </c>
      <c r="AD19" s="94">
        <v>0.2</v>
      </c>
      <c r="AE19" s="93">
        <v>4</v>
      </c>
      <c r="AF19" s="93">
        <v>1</v>
      </c>
      <c r="AG19" s="93">
        <v>1</v>
      </c>
      <c r="AH19" s="94">
        <v>0.25</v>
      </c>
      <c r="AI19" s="93">
        <v>1</v>
      </c>
      <c r="AJ19" s="93">
        <v>0.5</v>
      </c>
      <c r="AK19" s="93">
        <v>0.5</v>
      </c>
      <c r="AL19" s="94">
        <v>0.5</v>
      </c>
      <c r="AM19" s="93">
        <v>7</v>
      </c>
      <c r="AN19" s="93">
        <v>0</v>
      </c>
      <c r="AO19" s="93">
        <v>0.7</v>
      </c>
      <c r="AP19" s="94">
        <v>0.1</v>
      </c>
      <c r="AQ19" s="56" t="s">
        <v>45</v>
      </c>
      <c r="AR19" s="56" t="s">
        <v>45</v>
      </c>
      <c r="AS19" s="56" t="s">
        <v>45</v>
      </c>
      <c r="AT19" s="56" t="s">
        <v>45</v>
      </c>
      <c r="AU19" s="56" t="s">
        <v>45</v>
      </c>
      <c r="AV19" s="56" t="s">
        <v>45</v>
      </c>
      <c r="AW19" s="56" t="s">
        <v>45</v>
      </c>
      <c r="AX19" s="56" t="s">
        <v>45</v>
      </c>
      <c r="AY19" s="35" t="s">
        <v>73</v>
      </c>
    </row>
    <row r="20" ht="42.75" spans="1:51">
      <c r="A20" s="11"/>
      <c r="B20" s="159">
        <v>7</v>
      </c>
      <c r="C20" s="10" t="s">
        <v>74</v>
      </c>
      <c r="D20" s="10" t="s">
        <v>75</v>
      </c>
      <c r="E20" s="10"/>
      <c r="F20" s="15" t="s">
        <v>519</v>
      </c>
      <c r="G20" s="59">
        <v>1813</v>
      </c>
      <c r="H20" s="57" t="s">
        <v>60</v>
      </c>
      <c r="I20" s="169"/>
      <c r="J20" s="169"/>
      <c r="K20" s="166" t="s">
        <v>45</v>
      </c>
      <c r="L20" s="54">
        <v>68</v>
      </c>
      <c r="M20" s="54">
        <v>268</v>
      </c>
      <c r="N20" s="57" t="s">
        <v>60</v>
      </c>
      <c r="O20" s="113" t="s">
        <v>45</v>
      </c>
      <c r="P20" s="54">
        <v>92</v>
      </c>
      <c r="Q20" s="54">
        <v>384</v>
      </c>
      <c r="R20" s="57" t="s">
        <v>60</v>
      </c>
      <c r="S20" s="113" t="s">
        <v>45</v>
      </c>
      <c r="T20" s="54">
        <v>28</v>
      </c>
      <c r="U20" s="54">
        <v>217</v>
      </c>
      <c r="V20" s="57" t="s">
        <v>60</v>
      </c>
      <c r="W20" s="113" t="s">
        <v>45</v>
      </c>
      <c r="X20" s="54">
        <v>15</v>
      </c>
      <c r="Y20" s="54">
        <v>107</v>
      </c>
      <c r="Z20" s="57" t="s">
        <v>60</v>
      </c>
      <c r="AA20" s="113" t="s">
        <v>45</v>
      </c>
      <c r="AB20" s="54">
        <v>106</v>
      </c>
      <c r="AC20" s="54">
        <v>402</v>
      </c>
      <c r="AD20" s="57" t="s">
        <v>60</v>
      </c>
      <c r="AE20" s="113" t="s">
        <v>45</v>
      </c>
      <c r="AF20" s="54">
        <v>46</v>
      </c>
      <c r="AG20" s="54">
        <v>181</v>
      </c>
      <c r="AH20" s="57" t="s">
        <v>60</v>
      </c>
      <c r="AI20" s="113" t="s">
        <v>45</v>
      </c>
      <c r="AJ20" s="54">
        <v>26</v>
      </c>
      <c r="AK20" s="54">
        <v>99</v>
      </c>
      <c r="AL20" s="57" t="s">
        <v>60</v>
      </c>
      <c r="AM20" s="113" t="s">
        <v>45</v>
      </c>
      <c r="AN20" s="54">
        <v>29</v>
      </c>
      <c r="AO20" s="54">
        <v>155</v>
      </c>
      <c r="AP20" s="57" t="s">
        <v>60</v>
      </c>
      <c r="AQ20" s="113" t="s">
        <v>45</v>
      </c>
      <c r="AR20" s="113" t="s">
        <v>45</v>
      </c>
      <c r="AS20" s="113" t="s">
        <v>45</v>
      </c>
      <c r="AT20" s="113" t="s">
        <v>45</v>
      </c>
      <c r="AU20" s="113" t="s">
        <v>45</v>
      </c>
      <c r="AV20" s="113" t="s">
        <v>45</v>
      </c>
      <c r="AW20" s="113" t="s">
        <v>45</v>
      </c>
      <c r="AX20" s="113" t="s">
        <v>45</v>
      </c>
      <c r="AY20" s="35"/>
    </row>
    <row r="21" ht="42.75" spans="1:51">
      <c r="A21" s="6"/>
      <c r="B21" s="159">
        <v>8</v>
      </c>
      <c r="C21" s="10" t="s">
        <v>77</v>
      </c>
      <c r="D21" s="10" t="s">
        <v>78</v>
      </c>
      <c r="E21" s="10"/>
      <c r="F21" s="15" t="s">
        <v>79</v>
      </c>
      <c r="G21" s="54" t="s">
        <v>45</v>
      </c>
      <c r="H21" s="62"/>
      <c r="I21" s="85"/>
      <c r="J21" s="85"/>
      <c r="K21" s="75" t="s">
        <v>80</v>
      </c>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12"/>
      <c r="AY21" s="35" t="s">
        <v>81</v>
      </c>
    </row>
    <row r="22" ht="14.25" spans="1:51">
      <c r="A22" s="8" t="s">
        <v>31</v>
      </c>
      <c r="B22" s="159">
        <v>9</v>
      </c>
      <c r="C22" s="10" t="s">
        <v>82</v>
      </c>
      <c r="D22" s="10" t="s">
        <v>83</v>
      </c>
      <c r="E22" s="10"/>
      <c r="F22" s="15" t="s">
        <v>84</v>
      </c>
      <c r="G22" s="59">
        <v>118</v>
      </c>
      <c r="H22" s="64">
        <v>1.1683</v>
      </c>
      <c r="I22" s="72" t="s">
        <v>521</v>
      </c>
      <c r="J22" s="72" t="s">
        <v>522</v>
      </c>
      <c r="K22" s="78">
        <v>23</v>
      </c>
      <c r="L22" s="93">
        <v>3</v>
      </c>
      <c r="M22" s="93">
        <v>26</v>
      </c>
      <c r="N22" s="94">
        <v>1.1304</v>
      </c>
      <c r="O22" s="56">
        <v>13</v>
      </c>
      <c r="P22" s="93">
        <v>1</v>
      </c>
      <c r="Q22" s="93">
        <v>18</v>
      </c>
      <c r="R22" s="94">
        <v>1.3846</v>
      </c>
      <c r="S22" s="56">
        <v>4</v>
      </c>
      <c r="T22" s="93">
        <v>0</v>
      </c>
      <c r="U22" s="93">
        <v>1</v>
      </c>
      <c r="V22" s="94">
        <v>0.25</v>
      </c>
      <c r="W22" s="56">
        <v>4</v>
      </c>
      <c r="X22" s="93">
        <v>0</v>
      </c>
      <c r="Y22" s="93">
        <v>4</v>
      </c>
      <c r="Z22" s="94">
        <v>1</v>
      </c>
      <c r="AA22" s="56">
        <v>13</v>
      </c>
      <c r="AB22" s="93">
        <v>1</v>
      </c>
      <c r="AC22" s="93">
        <v>19</v>
      </c>
      <c r="AD22" s="94">
        <v>1.4615</v>
      </c>
      <c r="AE22" s="56">
        <v>33</v>
      </c>
      <c r="AF22" s="93">
        <v>0</v>
      </c>
      <c r="AG22" s="93">
        <v>29</v>
      </c>
      <c r="AH22" s="94">
        <v>0.8788</v>
      </c>
      <c r="AI22" s="56">
        <v>6</v>
      </c>
      <c r="AJ22" s="93">
        <v>2</v>
      </c>
      <c r="AK22" s="93">
        <v>17</v>
      </c>
      <c r="AL22" s="94">
        <v>2.8333</v>
      </c>
      <c r="AM22" s="56">
        <v>5</v>
      </c>
      <c r="AN22" s="93">
        <v>0</v>
      </c>
      <c r="AO22" s="93">
        <v>4</v>
      </c>
      <c r="AP22" s="94">
        <v>0.8</v>
      </c>
      <c r="AQ22" s="56" t="s">
        <v>45</v>
      </c>
      <c r="AR22" s="56" t="s">
        <v>45</v>
      </c>
      <c r="AS22" s="56" t="s">
        <v>45</v>
      </c>
      <c r="AT22" s="56" t="s">
        <v>45</v>
      </c>
      <c r="AU22" s="56" t="s">
        <v>45</v>
      </c>
      <c r="AV22" s="56" t="s">
        <v>45</v>
      </c>
      <c r="AW22" s="56" t="s">
        <v>45</v>
      </c>
      <c r="AX22" s="56" t="s">
        <v>45</v>
      </c>
      <c r="AY22" s="38" t="s">
        <v>86</v>
      </c>
    </row>
    <row r="23" ht="14.25" spans="1:51">
      <c r="A23" s="11"/>
      <c r="B23" s="14"/>
      <c r="C23" s="10"/>
      <c r="D23" s="10" t="s">
        <v>87</v>
      </c>
      <c r="E23" s="10"/>
      <c r="F23" s="15" t="s">
        <v>84</v>
      </c>
      <c r="G23" s="59">
        <v>1</v>
      </c>
      <c r="H23" s="68">
        <v>0.0345</v>
      </c>
      <c r="I23" s="22"/>
      <c r="J23" s="22"/>
      <c r="K23" s="56">
        <v>8</v>
      </c>
      <c r="L23" s="93">
        <v>0</v>
      </c>
      <c r="M23" s="93">
        <v>0</v>
      </c>
      <c r="N23" s="94">
        <v>0</v>
      </c>
      <c r="O23" s="56">
        <v>6</v>
      </c>
      <c r="P23" s="93">
        <v>0</v>
      </c>
      <c r="Q23" s="93">
        <v>1</v>
      </c>
      <c r="R23" s="94">
        <v>0.1667</v>
      </c>
      <c r="S23" s="56">
        <v>1</v>
      </c>
      <c r="T23" s="93">
        <v>0</v>
      </c>
      <c r="U23" s="93">
        <v>0</v>
      </c>
      <c r="V23" s="94">
        <v>0</v>
      </c>
      <c r="W23" s="56">
        <v>0</v>
      </c>
      <c r="X23" s="93" t="s">
        <v>45</v>
      </c>
      <c r="Y23" s="93" t="s">
        <v>45</v>
      </c>
      <c r="Z23" s="93" t="s">
        <v>45</v>
      </c>
      <c r="AA23" s="56">
        <v>5</v>
      </c>
      <c r="AB23" s="93">
        <v>0</v>
      </c>
      <c r="AC23" s="93">
        <v>0</v>
      </c>
      <c r="AD23" s="94">
        <v>0</v>
      </c>
      <c r="AE23" s="56">
        <v>5</v>
      </c>
      <c r="AF23" s="93">
        <v>0</v>
      </c>
      <c r="AG23" s="93">
        <v>0</v>
      </c>
      <c r="AH23" s="94">
        <v>0</v>
      </c>
      <c r="AI23" s="56">
        <v>3</v>
      </c>
      <c r="AJ23" s="93">
        <v>0</v>
      </c>
      <c r="AK23" s="93">
        <v>0</v>
      </c>
      <c r="AL23" s="94">
        <v>0</v>
      </c>
      <c r="AM23" s="56">
        <v>1</v>
      </c>
      <c r="AN23" s="93">
        <v>0</v>
      </c>
      <c r="AO23" s="93">
        <v>0</v>
      </c>
      <c r="AP23" s="94">
        <v>0</v>
      </c>
      <c r="AQ23" s="56" t="s">
        <v>45</v>
      </c>
      <c r="AR23" s="56" t="s">
        <v>45</v>
      </c>
      <c r="AS23" s="56" t="s">
        <v>45</v>
      </c>
      <c r="AT23" s="56" t="s">
        <v>45</v>
      </c>
      <c r="AU23" s="56" t="s">
        <v>45</v>
      </c>
      <c r="AV23" s="56" t="s">
        <v>45</v>
      </c>
      <c r="AW23" s="56" t="s">
        <v>45</v>
      </c>
      <c r="AX23" s="56" t="s">
        <v>45</v>
      </c>
      <c r="AY23" s="39"/>
    </row>
    <row r="24" ht="14.25" spans="1:51">
      <c r="A24" s="11"/>
      <c r="B24" s="14"/>
      <c r="C24" s="10"/>
      <c r="D24" s="10" t="s">
        <v>88</v>
      </c>
      <c r="E24" s="10"/>
      <c r="F24" s="15" t="s">
        <v>84</v>
      </c>
      <c r="G24" s="59">
        <v>25</v>
      </c>
      <c r="H24" s="68">
        <v>0.4717</v>
      </c>
      <c r="I24" s="22"/>
      <c r="J24" s="22"/>
      <c r="K24" s="88">
        <v>13</v>
      </c>
      <c r="L24" s="93">
        <v>2</v>
      </c>
      <c r="M24" s="93">
        <v>5</v>
      </c>
      <c r="N24" s="94">
        <v>0.3846</v>
      </c>
      <c r="O24" s="56">
        <v>10</v>
      </c>
      <c r="P24" s="93">
        <v>3</v>
      </c>
      <c r="Q24" s="93">
        <v>4</v>
      </c>
      <c r="R24" s="94">
        <v>0.4</v>
      </c>
      <c r="S24" s="56">
        <v>4</v>
      </c>
      <c r="T24" s="93">
        <v>0</v>
      </c>
      <c r="U24" s="93">
        <v>3</v>
      </c>
      <c r="V24" s="94">
        <v>0.75</v>
      </c>
      <c r="W24" s="56">
        <v>3</v>
      </c>
      <c r="X24" s="93">
        <v>0</v>
      </c>
      <c r="Y24" s="93">
        <v>2</v>
      </c>
      <c r="Z24" s="94">
        <v>0.67</v>
      </c>
      <c r="AA24" s="56">
        <v>10</v>
      </c>
      <c r="AB24" s="93">
        <v>1</v>
      </c>
      <c r="AC24" s="93">
        <v>1</v>
      </c>
      <c r="AD24" s="94">
        <v>0.1</v>
      </c>
      <c r="AE24" s="56">
        <v>5</v>
      </c>
      <c r="AF24" s="93">
        <v>1</v>
      </c>
      <c r="AG24" s="93">
        <v>1</v>
      </c>
      <c r="AH24" s="94">
        <v>0.2</v>
      </c>
      <c r="AI24" s="56">
        <v>2</v>
      </c>
      <c r="AJ24" s="93">
        <v>5</v>
      </c>
      <c r="AK24" s="93">
        <v>5</v>
      </c>
      <c r="AL24" s="94">
        <v>2.5</v>
      </c>
      <c r="AM24" s="56">
        <v>6</v>
      </c>
      <c r="AN24" s="93">
        <v>1</v>
      </c>
      <c r="AO24" s="93">
        <v>4</v>
      </c>
      <c r="AP24" s="94">
        <v>0.6666</v>
      </c>
      <c r="AQ24" s="56" t="s">
        <v>45</v>
      </c>
      <c r="AR24" s="56" t="s">
        <v>45</v>
      </c>
      <c r="AS24" s="56" t="s">
        <v>45</v>
      </c>
      <c r="AT24" s="56" t="s">
        <v>45</v>
      </c>
      <c r="AU24" s="56" t="s">
        <v>45</v>
      </c>
      <c r="AV24" s="56" t="s">
        <v>45</v>
      </c>
      <c r="AW24" s="56" t="s">
        <v>45</v>
      </c>
      <c r="AX24" s="56" t="s">
        <v>45</v>
      </c>
      <c r="AY24" s="39"/>
    </row>
    <row r="25" ht="19.5" spans="1:51">
      <c r="A25" s="11"/>
      <c r="B25" s="160">
        <v>10</v>
      </c>
      <c r="C25" s="17" t="s">
        <v>89</v>
      </c>
      <c r="D25" s="10" t="s">
        <v>90</v>
      </c>
      <c r="E25" s="10"/>
      <c r="F25" s="17" t="s">
        <v>91</v>
      </c>
      <c r="G25" s="59">
        <v>274</v>
      </c>
      <c r="H25" s="68">
        <v>0.9751</v>
      </c>
      <c r="I25" s="170" t="s">
        <v>523</v>
      </c>
      <c r="J25" s="170" t="s">
        <v>424</v>
      </c>
      <c r="K25" s="169" t="s">
        <v>45</v>
      </c>
      <c r="L25" s="166" t="s">
        <v>45</v>
      </c>
      <c r="M25" s="113" t="s">
        <v>45</v>
      </c>
      <c r="N25" s="113" t="s">
        <v>45</v>
      </c>
      <c r="O25" s="119">
        <v>63</v>
      </c>
      <c r="P25" s="93">
        <v>5</v>
      </c>
      <c r="Q25" s="93">
        <v>60</v>
      </c>
      <c r="R25" s="94">
        <v>0.9524</v>
      </c>
      <c r="S25" s="119">
        <v>23</v>
      </c>
      <c r="T25" s="93">
        <v>1</v>
      </c>
      <c r="U25" s="93">
        <v>18</v>
      </c>
      <c r="V25" s="94">
        <v>0.7826</v>
      </c>
      <c r="W25" s="119">
        <v>15</v>
      </c>
      <c r="X25" s="93">
        <v>0</v>
      </c>
      <c r="Y25" s="93">
        <v>16</v>
      </c>
      <c r="Z25" s="94">
        <v>1.0667</v>
      </c>
      <c r="AA25" s="119">
        <v>75</v>
      </c>
      <c r="AB25" s="93">
        <v>5</v>
      </c>
      <c r="AC25" s="93">
        <v>80</v>
      </c>
      <c r="AD25" s="94">
        <v>1.0667</v>
      </c>
      <c r="AE25" s="119">
        <v>61</v>
      </c>
      <c r="AF25" s="93">
        <v>40</v>
      </c>
      <c r="AG25" s="93">
        <v>61</v>
      </c>
      <c r="AH25" s="94">
        <v>1</v>
      </c>
      <c r="AI25" s="119">
        <v>15</v>
      </c>
      <c r="AJ25" s="93">
        <v>2</v>
      </c>
      <c r="AK25" s="93">
        <v>9</v>
      </c>
      <c r="AL25" s="94">
        <v>0.6</v>
      </c>
      <c r="AM25" s="119">
        <v>29</v>
      </c>
      <c r="AN25" s="93">
        <v>28</v>
      </c>
      <c r="AO25" s="93">
        <v>30</v>
      </c>
      <c r="AP25" s="94">
        <v>1.0345</v>
      </c>
      <c r="AQ25" s="56" t="s">
        <v>45</v>
      </c>
      <c r="AR25" s="56" t="s">
        <v>45</v>
      </c>
      <c r="AS25" s="56" t="s">
        <v>45</v>
      </c>
      <c r="AT25" s="56" t="s">
        <v>45</v>
      </c>
      <c r="AU25" s="56" t="s">
        <v>45</v>
      </c>
      <c r="AV25" s="56" t="s">
        <v>45</v>
      </c>
      <c r="AW25" s="56" t="s">
        <v>45</v>
      </c>
      <c r="AX25" s="56" t="s">
        <v>45</v>
      </c>
      <c r="AY25" s="35"/>
    </row>
    <row r="26" ht="19.5" spans="1:51">
      <c r="A26" s="11"/>
      <c r="B26" s="18"/>
      <c r="C26" s="19"/>
      <c r="D26" s="10" t="s">
        <v>93</v>
      </c>
      <c r="E26" s="10"/>
      <c r="F26" s="17" t="s">
        <v>91</v>
      </c>
      <c r="G26" s="59">
        <v>72</v>
      </c>
      <c r="H26" s="68">
        <v>4</v>
      </c>
      <c r="I26" s="89"/>
      <c r="J26" s="89"/>
      <c r="K26" s="169" t="s">
        <v>45</v>
      </c>
      <c r="L26" s="166" t="s">
        <v>45</v>
      </c>
      <c r="M26" s="113" t="s">
        <v>45</v>
      </c>
      <c r="N26" s="113" t="s">
        <v>45</v>
      </c>
      <c r="O26" s="119">
        <v>3</v>
      </c>
      <c r="P26" s="93">
        <v>8</v>
      </c>
      <c r="Q26" s="93">
        <v>8</v>
      </c>
      <c r="R26" s="94">
        <v>2.6667</v>
      </c>
      <c r="S26" s="119">
        <v>2</v>
      </c>
      <c r="T26" s="93">
        <v>5</v>
      </c>
      <c r="U26" s="93">
        <v>5</v>
      </c>
      <c r="V26" s="94">
        <v>2.5</v>
      </c>
      <c r="W26" s="119">
        <v>1</v>
      </c>
      <c r="X26" s="93">
        <v>2</v>
      </c>
      <c r="Y26" s="93">
        <v>2</v>
      </c>
      <c r="Z26" s="94">
        <v>2</v>
      </c>
      <c r="AA26" s="119">
        <v>6</v>
      </c>
      <c r="AB26" s="93">
        <v>18</v>
      </c>
      <c r="AC26" s="93">
        <v>18</v>
      </c>
      <c r="AD26" s="94">
        <v>3</v>
      </c>
      <c r="AE26" s="119">
        <v>3</v>
      </c>
      <c r="AF26" s="93">
        <v>24</v>
      </c>
      <c r="AG26" s="93">
        <v>24</v>
      </c>
      <c r="AH26" s="94">
        <v>8</v>
      </c>
      <c r="AI26" s="119">
        <v>1</v>
      </c>
      <c r="AJ26" s="93">
        <v>5</v>
      </c>
      <c r="AK26" s="93">
        <v>5</v>
      </c>
      <c r="AL26" s="94">
        <v>5</v>
      </c>
      <c r="AM26" s="119">
        <v>2</v>
      </c>
      <c r="AN26" s="93">
        <v>10</v>
      </c>
      <c r="AO26" s="93">
        <v>10</v>
      </c>
      <c r="AP26" s="94">
        <v>5</v>
      </c>
      <c r="AQ26" s="56" t="s">
        <v>45</v>
      </c>
      <c r="AR26" s="56" t="s">
        <v>45</v>
      </c>
      <c r="AS26" s="56" t="s">
        <v>45</v>
      </c>
      <c r="AT26" s="56" t="s">
        <v>45</v>
      </c>
      <c r="AU26" s="56" t="s">
        <v>45</v>
      </c>
      <c r="AV26" s="56" t="s">
        <v>45</v>
      </c>
      <c r="AW26" s="56" t="s">
        <v>45</v>
      </c>
      <c r="AX26" s="56" t="s">
        <v>45</v>
      </c>
      <c r="AY26" s="35"/>
    </row>
    <row r="27" ht="19.5" spans="1:51">
      <c r="A27" s="11"/>
      <c r="B27" s="18"/>
      <c r="C27" s="19"/>
      <c r="D27" s="10" t="s">
        <v>94</v>
      </c>
      <c r="E27" s="10"/>
      <c r="F27" s="17" t="s">
        <v>91</v>
      </c>
      <c r="G27" s="59">
        <v>29</v>
      </c>
      <c r="H27" s="68">
        <v>1.9333</v>
      </c>
      <c r="I27" s="89"/>
      <c r="J27" s="89"/>
      <c r="K27" s="169" t="s">
        <v>45</v>
      </c>
      <c r="L27" s="166" t="s">
        <v>45</v>
      </c>
      <c r="M27" s="113" t="s">
        <v>45</v>
      </c>
      <c r="N27" s="113" t="s">
        <v>45</v>
      </c>
      <c r="O27" s="119">
        <v>2</v>
      </c>
      <c r="P27" s="93">
        <v>2</v>
      </c>
      <c r="Q27" s="93">
        <v>2</v>
      </c>
      <c r="R27" s="94">
        <v>1</v>
      </c>
      <c r="S27" s="119">
        <v>2</v>
      </c>
      <c r="T27" s="93">
        <v>3</v>
      </c>
      <c r="U27" s="93">
        <v>3</v>
      </c>
      <c r="V27" s="94">
        <v>1.5</v>
      </c>
      <c r="W27" s="119">
        <v>1</v>
      </c>
      <c r="X27" s="93">
        <v>2</v>
      </c>
      <c r="Y27" s="93">
        <v>2</v>
      </c>
      <c r="Z27" s="94">
        <v>2</v>
      </c>
      <c r="AA27" s="119">
        <v>4</v>
      </c>
      <c r="AB27" s="93">
        <v>10</v>
      </c>
      <c r="AC27" s="93">
        <v>10</v>
      </c>
      <c r="AD27" s="94">
        <v>2.5</v>
      </c>
      <c r="AE27" s="119">
        <v>3</v>
      </c>
      <c r="AF27" s="93">
        <v>7</v>
      </c>
      <c r="AG27" s="93">
        <v>7</v>
      </c>
      <c r="AH27" s="94">
        <v>2.3333</v>
      </c>
      <c r="AI27" s="119">
        <v>1</v>
      </c>
      <c r="AJ27" s="93">
        <v>1</v>
      </c>
      <c r="AK27" s="93">
        <v>1</v>
      </c>
      <c r="AL27" s="94">
        <v>1</v>
      </c>
      <c r="AM27" s="119">
        <v>2</v>
      </c>
      <c r="AN27" s="93">
        <v>4</v>
      </c>
      <c r="AO27" s="93">
        <v>4</v>
      </c>
      <c r="AP27" s="94">
        <v>2</v>
      </c>
      <c r="AQ27" s="56" t="s">
        <v>45</v>
      </c>
      <c r="AR27" s="56" t="s">
        <v>45</v>
      </c>
      <c r="AS27" s="56" t="s">
        <v>45</v>
      </c>
      <c r="AT27" s="56" t="s">
        <v>45</v>
      </c>
      <c r="AU27" s="56" t="s">
        <v>45</v>
      </c>
      <c r="AV27" s="56" t="s">
        <v>45</v>
      </c>
      <c r="AW27" s="56" t="s">
        <v>45</v>
      </c>
      <c r="AX27" s="56" t="s">
        <v>45</v>
      </c>
      <c r="AY27" s="35"/>
    </row>
    <row r="28" ht="19.5" spans="1:51">
      <c r="A28" s="11"/>
      <c r="B28" s="18"/>
      <c r="C28" s="19"/>
      <c r="D28" s="10" t="s">
        <v>95</v>
      </c>
      <c r="E28" s="10"/>
      <c r="F28" s="17" t="s">
        <v>91</v>
      </c>
      <c r="G28" s="59">
        <v>437</v>
      </c>
      <c r="H28" s="68">
        <v>0.4414</v>
      </c>
      <c r="I28" s="89"/>
      <c r="J28" s="89"/>
      <c r="K28" s="169" t="s">
        <v>45</v>
      </c>
      <c r="L28" s="166" t="s">
        <v>45</v>
      </c>
      <c r="M28" s="113" t="s">
        <v>45</v>
      </c>
      <c r="N28" s="113" t="s">
        <v>45</v>
      </c>
      <c r="O28" s="119">
        <v>48</v>
      </c>
      <c r="P28" s="93">
        <v>3</v>
      </c>
      <c r="Q28" s="93">
        <v>21</v>
      </c>
      <c r="R28" s="94">
        <v>0.4375</v>
      </c>
      <c r="S28" s="119">
        <v>130</v>
      </c>
      <c r="T28" s="93">
        <v>18</v>
      </c>
      <c r="U28" s="93">
        <v>45</v>
      </c>
      <c r="V28" s="94">
        <v>0.3462</v>
      </c>
      <c r="W28" s="119">
        <v>55</v>
      </c>
      <c r="X28" s="93">
        <v>22</v>
      </c>
      <c r="Y28" s="93">
        <v>92</v>
      </c>
      <c r="Z28" s="94">
        <v>1.6727</v>
      </c>
      <c r="AA28" s="119">
        <v>230</v>
      </c>
      <c r="AB28" s="93">
        <v>26</v>
      </c>
      <c r="AC28" s="93">
        <v>65</v>
      </c>
      <c r="AD28" s="94">
        <v>0.2826</v>
      </c>
      <c r="AE28" s="119">
        <v>152</v>
      </c>
      <c r="AF28" s="93">
        <v>14</v>
      </c>
      <c r="AG28" s="93">
        <v>67</v>
      </c>
      <c r="AH28" s="94">
        <v>0.4408</v>
      </c>
      <c r="AI28" s="119">
        <v>75</v>
      </c>
      <c r="AJ28" s="93">
        <v>11</v>
      </c>
      <c r="AK28" s="93">
        <v>33</v>
      </c>
      <c r="AL28" s="94">
        <v>0.44</v>
      </c>
      <c r="AM28" s="119">
        <v>300</v>
      </c>
      <c r="AN28" s="93">
        <v>81</v>
      </c>
      <c r="AO28" s="93">
        <v>114</v>
      </c>
      <c r="AP28" s="94">
        <v>0.38</v>
      </c>
      <c r="AQ28" s="56" t="s">
        <v>45</v>
      </c>
      <c r="AR28" s="56" t="s">
        <v>45</v>
      </c>
      <c r="AS28" s="56" t="s">
        <v>45</v>
      </c>
      <c r="AT28" s="56" t="s">
        <v>45</v>
      </c>
      <c r="AU28" s="56" t="s">
        <v>45</v>
      </c>
      <c r="AV28" s="56" t="s">
        <v>45</v>
      </c>
      <c r="AW28" s="56" t="s">
        <v>45</v>
      </c>
      <c r="AX28" s="56" t="s">
        <v>45</v>
      </c>
      <c r="AY28" s="35"/>
    </row>
    <row r="29" ht="19.5" spans="1:51">
      <c r="A29" s="11"/>
      <c r="B29" s="20"/>
      <c r="C29" s="21"/>
      <c r="D29" s="10" t="s">
        <v>96</v>
      </c>
      <c r="E29" s="10"/>
      <c r="F29" s="17" t="s">
        <v>91</v>
      </c>
      <c r="G29" s="59">
        <v>560</v>
      </c>
      <c r="H29" s="68">
        <v>0.2575</v>
      </c>
      <c r="I29" s="89"/>
      <c r="J29" s="89"/>
      <c r="K29" s="169" t="s">
        <v>45</v>
      </c>
      <c r="L29" s="166" t="s">
        <v>45</v>
      </c>
      <c r="M29" s="113" t="s">
        <v>45</v>
      </c>
      <c r="N29" s="113" t="s">
        <v>45</v>
      </c>
      <c r="O29" s="119">
        <v>290</v>
      </c>
      <c r="P29" s="93">
        <v>0</v>
      </c>
      <c r="Q29" s="93">
        <v>0</v>
      </c>
      <c r="R29" s="94">
        <v>0</v>
      </c>
      <c r="S29" s="119">
        <v>237</v>
      </c>
      <c r="T29" s="93">
        <v>0</v>
      </c>
      <c r="U29" s="93">
        <v>0</v>
      </c>
      <c r="V29" s="94">
        <v>0</v>
      </c>
      <c r="W29" s="119">
        <v>148</v>
      </c>
      <c r="X29" s="93">
        <v>148</v>
      </c>
      <c r="Y29" s="93">
        <v>148</v>
      </c>
      <c r="Z29" s="94">
        <v>1</v>
      </c>
      <c r="AA29" s="119">
        <v>613</v>
      </c>
      <c r="AB29" s="93">
        <v>0</v>
      </c>
      <c r="AC29" s="93">
        <v>0</v>
      </c>
      <c r="AD29" s="94">
        <v>0</v>
      </c>
      <c r="AE29" s="119">
        <v>412</v>
      </c>
      <c r="AF29" s="93">
        <v>40</v>
      </c>
      <c r="AG29" s="93">
        <v>40</v>
      </c>
      <c r="AH29" s="94">
        <v>0.0971</v>
      </c>
      <c r="AI29" s="119">
        <v>184</v>
      </c>
      <c r="AJ29" s="93">
        <v>184</v>
      </c>
      <c r="AK29" s="93">
        <v>184</v>
      </c>
      <c r="AL29" s="94">
        <v>1</v>
      </c>
      <c r="AM29" s="119">
        <v>291</v>
      </c>
      <c r="AN29" s="93">
        <v>188</v>
      </c>
      <c r="AO29" s="93">
        <v>188</v>
      </c>
      <c r="AP29" s="94">
        <v>0.646</v>
      </c>
      <c r="AQ29" s="56" t="s">
        <v>45</v>
      </c>
      <c r="AR29" s="56" t="s">
        <v>45</v>
      </c>
      <c r="AS29" s="56" t="s">
        <v>45</v>
      </c>
      <c r="AT29" s="56" t="s">
        <v>45</v>
      </c>
      <c r="AU29" s="56" t="s">
        <v>45</v>
      </c>
      <c r="AV29" s="56" t="s">
        <v>45</v>
      </c>
      <c r="AW29" s="56" t="s">
        <v>45</v>
      </c>
      <c r="AX29" s="56" t="s">
        <v>45</v>
      </c>
      <c r="AY29" s="35"/>
    </row>
    <row r="30" ht="33" customHeight="true" spans="1:51">
      <c r="A30" s="11"/>
      <c r="B30" s="159">
        <v>11</v>
      </c>
      <c r="C30" s="10" t="s">
        <v>97</v>
      </c>
      <c r="D30" s="10" t="s">
        <v>98</v>
      </c>
      <c r="E30" s="10"/>
      <c r="F30" s="15" t="s">
        <v>91</v>
      </c>
      <c r="G30" s="59">
        <v>130</v>
      </c>
      <c r="H30" s="68">
        <v>0.4</v>
      </c>
      <c r="I30" s="171" t="s">
        <v>524</v>
      </c>
      <c r="J30" s="171" t="s">
        <v>525</v>
      </c>
      <c r="K30" s="169" t="s">
        <v>45</v>
      </c>
      <c r="L30" s="166" t="s">
        <v>45</v>
      </c>
      <c r="M30" s="113" t="s">
        <v>45</v>
      </c>
      <c r="N30" s="113" t="s">
        <v>45</v>
      </c>
      <c r="O30" s="119">
        <v>30</v>
      </c>
      <c r="P30" s="93">
        <v>30</v>
      </c>
      <c r="Q30" s="93">
        <v>30</v>
      </c>
      <c r="R30" s="94">
        <v>1</v>
      </c>
      <c r="S30" s="119">
        <v>40</v>
      </c>
      <c r="T30" s="93">
        <v>0</v>
      </c>
      <c r="U30" s="93">
        <v>0</v>
      </c>
      <c r="V30" s="94">
        <v>0</v>
      </c>
      <c r="W30" s="119">
        <v>25</v>
      </c>
      <c r="X30" s="93">
        <v>25</v>
      </c>
      <c r="Y30" s="93">
        <v>25</v>
      </c>
      <c r="Z30" s="94">
        <v>1</v>
      </c>
      <c r="AA30" s="119">
        <v>100</v>
      </c>
      <c r="AB30" s="93">
        <v>75</v>
      </c>
      <c r="AC30" s="93">
        <v>75</v>
      </c>
      <c r="AD30" s="94">
        <v>0.75</v>
      </c>
      <c r="AE30" s="119">
        <v>60</v>
      </c>
      <c r="AF30" s="93">
        <v>0</v>
      </c>
      <c r="AG30" s="93">
        <v>0</v>
      </c>
      <c r="AH30" s="94">
        <v>0</v>
      </c>
      <c r="AI30" s="119">
        <v>30</v>
      </c>
      <c r="AJ30" s="93">
        <v>0</v>
      </c>
      <c r="AK30" s="93">
        <v>0</v>
      </c>
      <c r="AL30" s="94">
        <v>0</v>
      </c>
      <c r="AM30" s="119">
        <v>40</v>
      </c>
      <c r="AN30" s="93">
        <v>0</v>
      </c>
      <c r="AO30" s="93">
        <v>0</v>
      </c>
      <c r="AP30" s="94">
        <v>0</v>
      </c>
      <c r="AQ30" s="56" t="s">
        <v>45</v>
      </c>
      <c r="AR30" s="56" t="s">
        <v>45</v>
      </c>
      <c r="AS30" s="56" t="s">
        <v>45</v>
      </c>
      <c r="AT30" s="56" t="s">
        <v>45</v>
      </c>
      <c r="AU30" s="56" t="s">
        <v>45</v>
      </c>
      <c r="AV30" s="56" t="s">
        <v>45</v>
      </c>
      <c r="AW30" s="56" t="s">
        <v>45</v>
      </c>
      <c r="AX30" s="56" t="s">
        <v>45</v>
      </c>
      <c r="AY30" s="35"/>
    </row>
    <row r="31" ht="33" customHeight="true" spans="1:51">
      <c r="A31" s="11"/>
      <c r="B31" s="14"/>
      <c r="C31" s="10"/>
      <c r="D31" s="10" t="s">
        <v>100</v>
      </c>
      <c r="E31" s="10"/>
      <c r="F31" s="15" t="s">
        <v>91</v>
      </c>
      <c r="G31" s="59">
        <v>262</v>
      </c>
      <c r="H31" s="68">
        <v>1.0195</v>
      </c>
      <c r="I31" s="23"/>
      <c r="J31" s="23"/>
      <c r="K31" s="169" t="s">
        <v>45</v>
      </c>
      <c r="L31" s="166" t="s">
        <v>45</v>
      </c>
      <c r="M31" s="113" t="s">
        <v>45</v>
      </c>
      <c r="N31" s="113" t="s">
        <v>45</v>
      </c>
      <c r="O31" s="119">
        <v>32</v>
      </c>
      <c r="P31" s="93">
        <v>0</v>
      </c>
      <c r="Q31" s="93">
        <v>32</v>
      </c>
      <c r="R31" s="94">
        <v>1</v>
      </c>
      <c r="S31" s="119">
        <v>70</v>
      </c>
      <c r="T31" s="93">
        <v>70</v>
      </c>
      <c r="U31" s="93">
        <v>70</v>
      </c>
      <c r="V31" s="94">
        <v>1</v>
      </c>
      <c r="W31" s="119">
        <v>13</v>
      </c>
      <c r="X31" s="93">
        <v>0</v>
      </c>
      <c r="Y31" s="93">
        <v>13</v>
      </c>
      <c r="Z31" s="94">
        <v>1</v>
      </c>
      <c r="AA31" s="119">
        <v>29</v>
      </c>
      <c r="AB31" s="93">
        <v>0</v>
      </c>
      <c r="AC31" s="93">
        <v>29</v>
      </c>
      <c r="AD31" s="94">
        <v>1</v>
      </c>
      <c r="AE31" s="119">
        <v>40</v>
      </c>
      <c r="AF31" s="93">
        <v>0</v>
      </c>
      <c r="AG31" s="93">
        <v>40</v>
      </c>
      <c r="AH31" s="94">
        <v>1</v>
      </c>
      <c r="AI31" s="119">
        <v>11</v>
      </c>
      <c r="AJ31" s="93">
        <v>11</v>
      </c>
      <c r="AK31" s="93">
        <v>11</v>
      </c>
      <c r="AL31" s="94">
        <v>1</v>
      </c>
      <c r="AM31" s="119">
        <v>62</v>
      </c>
      <c r="AN31" s="93">
        <v>67</v>
      </c>
      <c r="AO31" s="93">
        <v>67</v>
      </c>
      <c r="AP31" s="94">
        <v>1.0806</v>
      </c>
      <c r="AQ31" s="56" t="s">
        <v>45</v>
      </c>
      <c r="AR31" s="56" t="s">
        <v>45</v>
      </c>
      <c r="AS31" s="56" t="s">
        <v>45</v>
      </c>
      <c r="AT31" s="56" t="s">
        <v>45</v>
      </c>
      <c r="AU31" s="56" t="s">
        <v>45</v>
      </c>
      <c r="AV31" s="56" t="s">
        <v>45</v>
      </c>
      <c r="AW31" s="56" t="s">
        <v>45</v>
      </c>
      <c r="AX31" s="56" t="s">
        <v>45</v>
      </c>
      <c r="AY31" s="35"/>
    </row>
    <row r="32" ht="85.5" spans="1:51">
      <c r="A32" s="11"/>
      <c r="B32" s="159">
        <v>12</v>
      </c>
      <c r="C32" s="10" t="s">
        <v>101</v>
      </c>
      <c r="D32" s="10" t="s">
        <v>102</v>
      </c>
      <c r="E32" s="10"/>
      <c r="F32" s="15" t="s">
        <v>91</v>
      </c>
      <c r="G32" s="26">
        <v>69</v>
      </c>
      <c r="H32" s="68">
        <v>0.4313</v>
      </c>
      <c r="I32" s="148" t="s">
        <v>526</v>
      </c>
      <c r="J32" s="148" t="s">
        <v>426</v>
      </c>
      <c r="K32" s="169" t="s">
        <v>45</v>
      </c>
      <c r="L32" s="166" t="s">
        <v>45</v>
      </c>
      <c r="M32" s="113" t="s">
        <v>45</v>
      </c>
      <c r="N32" s="113" t="s">
        <v>45</v>
      </c>
      <c r="O32" s="119">
        <v>30</v>
      </c>
      <c r="P32" s="93">
        <v>15</v>
      </c>
      <c r="Q32" s="93">
        <v>15</v>
      </c>
      <c r="R32" s="94">
        <v>0.5</v>
      </c>
      <c r="S32" s="119">
        <v>10</v>
      </c>
      <c r="T32" s="93">
        <v>4</v>
      </c>
      <c r="U32" s="93">
        <v>6</v>
      </c>
      <c r="V32" s="94">
        <v>0.6</v>
      </c>
      <c r="W32" s="119">
        <v>22</v>
      </c>
      <c r="X32" s="93">
        <v>14</v>
      </c>
      <c r="Y32" s="93">
        <v>21</v>
      </c>
      <c r="Z32" s="94">
        <v>0.9545</v>
      </c>
      <c r="AA32" s="119">
        <v>40</v>
      </c>
      <c r="AB32" s="93">
        <v>6</v>
      </c>
      <c r="AC32" s="93">
        <v>6</v>
      </c>
      <c r="AD32" s="94">
        <v>0.15</v>
      </c>
      <c r="AE32" s="119">
        <v>16</v>
      </c>
      <c r="AF32" s="93">
        <v>4</v>
      </c>
      <c r="AG32" s="93">
        <v>5</v>
      </c>
      <c r="AH32" s="94">
        <v>0.3125</v>
      </c>
      <c r="AI32" s="119">
        <v>15</v>
      </c>
      <c r="AJ32" s="93">
        <v>7</v>
      </c>
      <c r="AK32" s="93">
        <v>7</v>
      </c>
      <c r="AL32" s="94">
        <v>0.4667</v>
      </c>
      <c r="AM32" s="119">
        <v>27</v>
      </c>
      <c r="AN32" s="93">
        <v>3</v>
      </c>
      <c r="AO32" s="93">
        <v>9</v>
      </c>
      <c r="AP32" s="94">
        <v>0.3333</v>
      </c>
      <c r="AQ32" s="56" t="s">
        <v>45</v>
      </c>
      <c r="AR32" s="56" t="s">
        <v>45</v>
      </c>
      <c r="AS32" s="56" t="s">
        <v>45</v>
      </c>
      <c r="AT32" s="56" t="s">
        <v>45</v>
      </c>
      <c r="AU32" s="56" t="s">
        <v>45</v>
      </c>
      <c r="AV32" s="56" t="s">
        <v>45</v>
      </c>
      <c r="AW32" s="56" t="s">
        <v>45</v>
      </c>
      <c r="AX32" s="56" t="s">
        <v>45</v>
      </c>
      <c r="AY32" s="35"/>
    </row>
    <row r="33" ht="42.75" spans="1:51">
      <c r="A33" s="11"/>
      <c r="B33" s="159">
        <v>13</v>
      </c>
      <c r="C33" s="10" t="s">
        <v>104</v>
      </c>
      <c r="D33" s="10" t="s">
        <v>105</v>
      </c>
      <c r="E33" s="10"/>
      <c r="F33" s="15" t="s">
        <v>25</v>
      </c>
      <c r="G33" s="26" t="s">
        <v>528</v>
      </c>
      <c r="H33" s="68">
        <v>0.439</v>
      </c>
      <c r="I33" s="172" t="s">
        <v>427</v>
      </c>
      <c r="J33" s="173" t="s">
        <v>428</v>
      </c>
      <c r="K33" s="169" t="s">
        <v>45</v>
      </c>
      <c r="L33" s="166" t="s">
        <v>45</v>
      </c>
      <c r="M33" s="113" t="s">
        <v>45</v>
      </c>
      <c r="N33" s="113" t="s">
        <v>45</v>
      </c>
      <c r="O33" s="59">
        <v>109</v>
      </c>
      <c r="P33" s="59" t="s">
        <v>528</v>
      </c>
      <c r="Q33" s="94">
        <v>0.45</v>
      </c>
      <c r="R33" s="178">
        <v>0.45</v>
      </c>
      <c r="S33" s="59">
        <v>150</v>
      </c>
      <c r="T33" s="59" t="s">
        <v>528</v>
      </c>
      <c r="U33" s="94">
        <v>0.35</v>
      </c>
      <c r="V33" s="178">
        <v>0.35</v>
      </c>
      <c r="W33" s="59">
        <v>80</v>
      </c>
      <c r="X33" s="59">
        <v>80</v>
      </c>
      <c r="Y33" s="94">
        <v>1</v>
      </c>
      <c r="Z33" s="178">
        <v>1</v>
      </c>
      <c r="AA33" s="59">
        <v>260</v>
      </c>
      <c r="AB33" s="59" t="s">
        <v>587</v>
      </c>
      <c r="AC33" s="94">
        <v>0.35</v>
      </c>
      <c r="AD33" s="178">
        <v>0.35</v>
      </c>
      <c r="AE33" s="59">
        <v>160</v>
      </c>
      <c r="AF33" s="59" t="s">
        <v>528</v>
      </c>
      <c r="AG33" s="94">
        <v>0.5</v>
      </c>
      <c r="AH33" s="178">
        <v>0.5</v>
      </c>
      <c r="AI33" s="59">
        <v>39</v>
      </c>
      <c r="AJ33" s="59" t="s">
        <v>588</v>
      </c>
      <c r="AK33" s="94">
        <v>0.8</v>
      </c>
      <c r="AL33" s="178">
        <v>0.8</v>
      </c>
      <c r="AM33" s="59">
        <v>100</v>
      </c>
      <c r="AN33" s="94">
        <v>0.45</v>
      </c>
      <c r="AO33" s="59" t="s">
        <v>589</v>
      </c>
      <c r="AP33" s="178">
        <v>0.45</v>
      </c>
      <c r="AQ33" s="54" t="s">
        <v>45</v>
      </c>
      <c r="AR33" s="54" t="s">
        <v>45</v>
      </c>
      <c r="AS33" s="54" t="s">
        <v>45</v>
      </c>
      <c r="AT33" s="54" t="s">
        <v>45</v>
      </c>
      <c r="AU33" s="54" t="s">
        <v>45</v>
      </c>
      <c r="AV33" s="54" t="s">
        <v>45</v>
      </c>
      <c r="AW33" s="54" t="s">
        <v>45</v>
      </c>
      <c r="AX33" s="54" t="s">
        <v>45</v>
      </c>
      <c r="AY33" s="35" t="s">
        <v>73</v>
      </c>
    </row>
    <row r="34" ht="27" spans="1:51">
      <c r="A34" s="11"/>
      <c r="B34" s="14"/>
      <c r="C34" s="10"/>
      <c r="D34" s="10" t="s">
        <v>106</v>
      </c>
      <c r="E34" s="10"/>
      <c r="F34" s="15" t="s">
        <v>25</v>
      </c>
      <c r="G34" s="59">
        <v>1.45</v>
      </c>
      <c r="H34" s="68">
        <v>0.4833</v>
      </c>
      <c r="I34" s="6"/>
      <c r="J34" s="6"/>
      <c r="K34" s="169" t="s">
        <v>45</v>
      </c>
      <c r="L34" s="166" t="s">
        <v>45</v>
      </c>
      <c r="M34" s="113" t="s">
        <v>45</v>
      </c>
      <c r="N34" s="113" t="s">
        <v>45</v>
      </c>
      <c r="O34" s="113" t="s">
        <v>45</v>
      </c>
      <c r="P34" s="113" t="s">
        <v>45</v>
      </c>
      <c r="Q34" s="113" t="s">
        <v>45</v>
      </c>
      <c r="R34" s="113" t="s">
        <v>45</v>
      </c>
      <c r="S34" s="113" t="s">
        <v>45</v>
      </c>
      <c r="T34" s="113" t="s">
        <v>45</v>
      </c>
      <c r="U34" s="113" t="s">
        <v>45</v>
      </c>
      <c r="V34" s="113" t="s">
        <v>45</v>
      </c>
      <c r="W34" s="59">
        <v>1</v>
      </c>
      <c r="X34" s="59">
        <v>0.5</v>
      </c>
      <c r="Y34" s="59">
        <v>0.5</v>
      </c>
      <c r="Z34" s="94">
        <v>0.5</v>
      </c>
      <c r="AA34" s="59">
        <v>1</v>
      </c>
      <c r="AB34" s="59">
        <v>0.5</v>
      </c>
      <c r="AC34" s="59">
        <v>0.5</v>
      </c>
      <c r="AD34" s="94">
        <v>0.5</v>
      </c>
      <c r="AE34" s="59">
        <v>1</v>
      </c>
      <c r="AF34" s="59">
        <v>0.45</v>
      </c>
      <c r="AG34" s="59">
        <v>0.45</v>
      </c>
      <c r="AH34" s="94">
        <v>0.45</v>
      </c>
      <c r="AI34" s="93" t="s">
        <v>45</v>
      </c>
      <c r="AJ34" s="93" t="s">
        <v>45</v>
      </c>
      <c r="AK34" s="93" t="s">
        <v>45</v>
      </c>
      <c r="AL34" s="93" t="s">
        <v>45</v>
      </c>
      <c r="AM34" s="93" t="s">
        <v>45</v>
      </c>
      <c r="AN34" s="93" t="s">
        <v>45</v>
      </c>
      <c r="AO34" s="93" t="s">
        <v>45</v>
      </c>
      <c r="AP34" s="93" t="s">
        <v>45</v>
      </c>
      <c r="AQ34" s="56" t="s">
        <v>45</v>
      </c>
      <c r="AR34" s="56" t="s">
        <v>45</v>
      </c>
      <c r="AS34" s="56" t="s">
        <v>45</v>
      </c>
      <c r="AT34" s="56" t="s">
        <v>45</v>
      </c>
      <c r="AU34" s="56" t="s">
        <v>45</v>
      </c>
      <c r="AV34" s="56" t="s">
        <v>45</v>
      </c>
      <c r="AW34" s="56" t="s">
        <v>45</v>
      </c>
      <c r="AX34" s="56" t="s">
        <v>45</v>
      </c>
      <c r="AY34" s="35" t="s">
        <v>73</v>
      </c>
    </row>
    <row r="35" ht="28.5" spans="1:51">
      <c r="A35" s="11"/>
      <c r="B35" s="159">
        <v>14</v>
      </c>
      <c r="C35" s="10" t="s">
        <v>107</v>
      </c>
      <c r="D35" s="10" t="s">
        <v>108</v>
      </c>
      <c r="E35" s="10"/>
      <c r="F35" s="15" t="s">
        <v>25</v>
      </c>
      <c r="G35" s="113" t="s">
        <v>45</v>
      </c>
      <c r="H35" s="57"/>
      <c r="I35" s="147" t="s">
        <v>26</v>
      </c>
      <c r="J35" s="147" t="s">
        <v>26</v>
      </c>
      <c r="K35" s="75" t="s">
        <v>109</v>
      </c>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35" t="s">
        <v>110</v>
      </c>
    </row>
    <row r="36" ht="28.5" spans="1:51">
      <c r="A36" s="11"/>
      <c r="B36" s="159">
        <v>15</v>
      </c>
      <c r="C36" s="10" t="s">
        <v>111</v>
      </c>
      <c r="D36" s="10" t="s">
        <v>112</v>
      </c>
      <c r="E36" s="28" t="s">
        <v>113</v>
      </c>
      <c r="F36" s="15" t="s">
        <v>25</v>
      </c>
      <c r="G36" s="59">
        <v>86</v>
      </c>
      <c r="H36" s="59" t="s">
        <v>60</v>
      </c>
      <c r="I36" s="92" t="s">
        <v>26</v>
      </c>
      <c r="J36" s="174" t="s">
        <v>590</v>
      </c>
      <c r="K36" s="93">
        <v>86</v>
      </c>
      <c r="L36" s="94" t="s">
        <v>45</v>
      </c>
      <c r="M36" s="94" t="s">
        <v>45</v>
      </c>
      <c r="N36" s="94" t="s">
        <v>45</v>
      </c>
      <c r="O36" s="59">
        <v>86</v>
      </c>
      <c r="P36" s="59">
        <v>86</v>
      </c>
      <c r="Q36" s="94" t="s">
        <v>45</v>
      </c>
      <c r="R36" s="150" t="s">
        <v>60</v>
      </c>
      <c r="S36" s="59">
        <v>86</v>
      </c>
      <c r="T36" s="59">
        <v>86</v>
      </c>
      <c r="U36" s="94" t="s">
        <v>45</v>
      </c>
      <c r="V36" s="150" t="s">
        <v>60</v>
      </c>
      <c r="W36" s="59">
        <v>86</v>
      </c>
      <c r="X36" s="59">
        <v>86</v>
      </c>
      <c r="Y36" s="94" t="s">
        <v>45</v>
      </c>
      <c r="Z36" s="150" t="s">
        <v>60</v>
      </c>
      <c r="AA36" s="59">
        <v>86</v>
      </c>
      <c r="AB36" s="59">
        <v>86</v>
      </c>
      <c r="AC36" s="94" t="s">
        <v>45</v>
      </c>
      <c r="AD36" s="150" t="s">
        <v>60</v>
      </c>
      <c r="AE36" s="59">
        <v>86</v>
      </c>
      <c r="AF36" s="59">
        <v>86</v>
      </c>
      <c r="AG36" s="94" t="s">
        <v>45</v>
      </c>
      <c r="AH36" s="150" t="s">
        <v>60</v>
      </c>
      <c r="AI36" s="59">
        <v>86</v>
      </c>
      <c r="AJ36" s="59">
        <v>86</v>
      </c>
      <c r="AK36" s="94" t="s">
        <v>45</v>
      </c>
      <c r="AL36" s="150" t="s">
        <v>60</v>
      </c>
      <c r="AM36" s="59">
        <v>86</v>
      </c>
      <c r="AN36" s="59">
        <v>86</v>
      </c>
      <c r="AO36" s="94" t="s">
        <v>45</v>
      </c>
      <c r="AP36" s="150" t="s">
        <v>60</v>
      </c>
      <c r="AQ36" s="93" t="s">
        <v>45</v>
      </c>
      <c r="AR36" s="94" t="s">
        <v>45</v>
      </c>
      <c r="AS36" s="94" t="s">
        <v>45</v>
      </c>
      <c r="AT36" s="94" t="s">
        <v>45</v>
      </c>
      <c r="AU36" s="93" t="s">
        <v>45</v>
      </c>
      <c r="AV36" s="94" t="s">
        <v>45</v>
      </c>
      <c r="AW36" s="94" t="s">
        <v>45</v>
      </c>
      <c r="AX36" s="94" t="s">
        <v>45</v>
      </c>
      <c r="AY36" s="35"/>
    </row>
    <row r="37" ht="28.5" spans="1:51">
      <c r="A37" s="11"/>
      <c r="B37" s="14"/>
      <c r="C37" s="10"/>
      <c r="D37" s="10"/>
      <c r="E37" s="28" t="s">
        <v>114</v>
      </c>
      <c r="F37" s="15" t="s">
        <v>25</v>
      </c>
      <c r="G37" s="59">
        <v>17903</v>
      </c>
      <c r="H37" s="59" t="s">
        <v>60</v>
      </c>
      <c r="I37" s="11"/>
      <c r="J37" s="11"/>
      <c r="K37" s="94" t="s">
        <v>45</v>
      </c>
      <c r="L37" s="94" t="s">
        <v>45</v>
      </c>
      <c r="M37" s="94" t="s">
        <v>45</v>
      </c>
      <c r="N37" s="94" t="s">
        <v>45</v>
      </c>
      <c r="O37" s="59" t="s">
        <v>45</v>
      </c>
      <c r="P37" s="59">
        <v>1294</v>
      </c>
      <c r="Q37" s="94" t="s">
        <v>45</v>
      </c>
      <c r="R37" s="150" t="s">
        <v>60</v>
      </c>
      <c r="S37" s="59" t="s">
        <v>45</v>
      </c>
      <c r="T37" s="111">
        <v>2094</v>
      </c>
      <c r="U37" s="94" t="s">
        <v>45</v>
      </c>
      <c r="V37" s="150" t="s">
        <v>60</v>
      </c>
      <c r="W37" s="59" t="s">
        <v>45</v>
      </c>
      <c r="X37" s="111">
        <v>1099</v>
      </c>
      <c r="Y37" s="94" t="s">
        <v>45</v>
      </c>
      <c r="Z37" s="150" t="s">
        <v>60</v>
      </c>
      <c r="AA37" s="59" t="s">
        <v>45</v>
      </c>
      <c r="AB37" s="111">
        <v>5906</v>
      </c>
      <c r="AC37" s="94" t="s">
        <v>45</v>
      </c>
      <c r="AD37" s="150" t="s">
        <v>60</v>
      </c>
      <c r="AE37" s="59" t="s">
        <v>45</v>
      </c>
      <c r="AF37" s="111">
        <v>2838</v>
      </c>
      <c r="AG37" s="94" t="s">
        <v>45</v>
      </c>
      <c r="AH37" s="150" t="s">
        <v>60</v>
      </c>
      <c r="AI37" s="59" t="s">
        <v>45</v>
      </c>
      <c r="AJ37" s="111">
        <v>1227</v>
      </c>
      <c r="AK37" s="94" t="s">
        <v>45</v>
      </c>
      <c r="AL37" s="150" t="s">
        <v>60</v>
      </c>
      <c r="AM37" s="59" t="s">
        <v>45</v>
      </c>
      <c r="AN37" s="111">
        <v>3445</v>
      </c>
      <c r="AO37" s="94" t="s">
        <v>45</v>
      </c>
      <c r="AP37" s="150" t="s">
        <v>60</v>
      </c>
      <c r="AQ37" s="93" t="s">
        <v>45</v>
      </c>
      <c r="AR37" s="94" t="s">
        <v>45</v>
      </c>
      <c r="AS37" s="94" t="s">
        <v>45</v>
      </c>
      <c r="AT37" s="94" t="s">
        <v>45</v>
      </c>
      <c r="AU37" s="93" t="s">
        <v>45</v>
      </c>
      <c r="AV37" s="94" t="s">
        <v>45</v>
      </c>
      <c r="AW37" s="94" t="s">
        <v>45</v>
      </c>
      <c r="AX37" s="94" t="s">
        <v>45</v>
      </c>
      <c r="AY37" s="35"/>
    </row>
    <row r="38" ht="28.5" spans="1:51">
      <c r="A38" s="11"/>
      <c r="B38" s="14"/>
      <c r="C38" s="10"/>
      <c r="D38" s="10"/>
      <c r="E38" s="28" t="s">
        <v>115</v>
      </c>
      <c r="F38" s="15" t="s">
        <v>25</v>
      </c>
      <c r="G38" s="59">
        <v>86</v>
      </c>
      <c r="H38" s="59" t="s">
        <v>60</v>
      </c>
      <c r="I38" s="11"/>
      <c r="J38" s="11"/>
      <c r="K38" s="93">
        <v>86</v>
      </c>
      <c r="L38" s="94" t="s">
        <v>45</v>
      </c>
      <c r="M38" s="94" t="s">
        <v>45</v>
      </c>
      <c r="N38" s="94" t="s">
        <v>45</v>
      </c>
      <c r="O38" s="59">
        <v>86</v>
      </c>
      <c r="P38" s="59">
        <v>86</v>
      </c>
      <c r="Q38" s="94" t="s">
        <v>45</v>
      </c>
      <c r="R38" s="150" t="s">
        <v>60</v>
      </c>
      <c r="S38" s="59">
        <v>86</v>
      </c>
      <c r="T38" s="59">
        <v>86</v>
      </c>
      <c r="U38" s="94" t="s">
        <v>45</v>
      </c>
      <c r="V38" s="150" t="s">
        <v>60</v>
      </c>
      <c r="W38" s="59">
        <v>86</v>
      </c>
      <c r="X38" s="59">
        <v>86</v>
      </c>
      <c r="Y38" s="94" t="s">
        <v>45</v>
      </c>
      <c r="Z38" s="150" t="s">
        <v>60</v>
      </c>
      <c r="AA38" s="59">
        <v>86</v>
      </c>
      <c r="AB38" s="59">
        <v>86</v>
      </c>
      <c r="AC38" s="94" t="s">
        <v>45</v>
      </c>
      <c r="AD38" s="150" t="s">
        <v>60</v>
      </c>
      <c r="AE38" s="59">
        <v>86</v>
      </c>
      <c r="AF38" s="59">
        <v>86</v>
      </c>
      <c r="AG38" s="94" t="s">
        <v>45</v>
      </c>
      <c r="AH38" s="150" t="s">
        <v>60</v>
      </c>
      <c r="AI38" s="59">
        <v>86</v>
      </c>
      <c r="AJ38" s="59">
        <v>86</v>
      </c>
      <c r="AK38" s="94" t="s">
        <v>45</v>
      </c>
      <c r="AL38" s="150" t="s">
        <v>60</v>
      </c>
      <c r="AM38" s="59">
        <v>86</v>
      </c>
      <c r="AN38" s="59">
        <v>86</v>
      </c>
      <c r="AO38" s="94" t="s">
        <v>45</v>
      </c>
      <c r="AP38" s="150" t="s">
        <v>60</v>
      </c>
      <c r="AQ38" s="93" t="s">
        <v>45</v>
      </c>
      <c r="AR38" s="94" t="s">
        <v>45</v>
      </c>
      <c r="AS38" s="94" t="s">
        <v>45</v>
      </c>
      <c r="AT38" s="94" t="s">
        <v>45</v>
      </c>
      <c r="AU38" s="93" t="s">
        <v>45</v>
      </c>
      <c r="AV38" s="94" t="s">
        <v>45</v>
      </c>
      <c r="AW38" s="94" t="s">
        <v>45</v>
      </c>
      <c r="AX38" s="94" t="s">
        <v>45</v>
      </c>
      <c r="AY38" s="35"/>
    </row>
    <row r="39" ht="28.5" spans="1:51">
      <c r="A39" s="11"/>
      <c r="B39" s="14"/>
      <c r="C39" s="10"/>
      <c r="D39" s="10"/>
      <c r="E39" s="28" t="s">
        <v>116</v>
      </c>
      <c r="F39" s="15" t="s">
        <v>25</v>
      </c>
      <c r="G39" s="59">
        <v>23987</v>
      </c>
      <c r="H39" s="59" t="s">
        <v>60</v>
      </c>
      <c r="I39" s="6"/>
      <c r="J39" s="6"/>
      <c r="K39" s="94" t="s">
        <v>45</v>
      </c>
      <c r="L39" s="94" t="s">
        <v>45</v>
      </c>
      <c r="M39" s="94" t="s">
        <v>45</v>
      </c>
      <c r="N39" s="94" t="s">
        <v>45</v>
      </c>
      <c r="O39" s="59" t="s">
        <v>45</v>
      </c>
      <c r="P39" s="111">
        <v>2370</v>
      </c>
      <c r="Q39" s="94" t="s">
        <v>45</v>
      </c>
      <c r="R39" s="150" t="s">
        <v>60</v>
      </c>
      <c r="S39" s="59" t="s">
        <v>45</v>
      </c>
      <c r="T39" s="111">
        <v>3472</v>
      </c>
      <c r="U39" s="94" t="s">
        <v>45</v>
      </c>
      <c r="V39" s="150" t="s">
        <v>60</v>
      </c>
      <c r="W39" s="59" t="s">
        <v>45</v>
      </c>
      <c r="X39" s="111">
        <v>1133</v>
      </c>
      <c r="Y39" s="94" t="s">
        <v>45</v>
      </c>
      <c r="Z39" s="150" t="s">
        <v>60</v>
      </c>
      <c r="AA39" s="59" t="s">
        <v>45</v>
      </c>
      <c r="AB39" s="111">
        <v>8122</v>
      </c>
      <c r="AC39" s="94" t="s">
        <v>45</v>
      </c>
      <c r="AD39" s="150" t="s">
        <v>60</v>
      </c>
      <c r="AE39" s="59" t="s">
        <v>45</v>
      </c>
      <c r="AF39" s="111">
        <v>3237</v>
      </c>
      <c r="AG39" s="94" t="s">
        <v>45</v>
      </c>
      <c r="AH39" s="150" t="s">
        <v>60</v>
      </c>
      <c r="AI39" s="59" t="s">
        <v>45</v>
      </c>
      <c r="AJ39" s="111">
        <v>1493</v>
      </c>
      <c r="AK39" s="94" t="s">
        <v>45</v>
      </c>
      <c r="AL39" s="150" t="s">
        <v>60</v>
      </c>
      <c r="AM39" s="59" t="s">
        <v>45</v>
      </c>
      <c r="AN39" s="111">
        <v>4160</v>
      </c>
      <c r="AO39" s="94" t="s">
        <v>45</v>
      </c>
      <c r="AP39" s="150" t="s">
        <v>60</v>
      </c>
      <c r="AQ39" s="93" t="s">
        <v>45</v>
      </c>
      <c r="AR39" s="94" t="s">
        <v>45</v>
      </c>
      <c r="AS39" s="94" t="s">
        <v>45</v>
      </c>
      <c r="AT39" s="94" t="s">
        <v>45</v>
      </c>
      <c r="AU39" s="93" t="s">
        <v>45</v>
      </c>
      <c r="AV39" s="94" t="s">
        <v>45</v>
      </c>
      <c r="AW39" s="94" t="s">
        <v>45</v>
      </c>
      <c r="AX39" s="94" t="s">
        <v>45</v>
      </c>
      <c r="AY39" s="35"/>
    </row>
    <row r="40" ht="28.5" spans="1:51">
      <c r="A40" s="11"/>
      <c r="B40" s="159">
        <v>16</v>
      </c>
      <c r="C40" s="10" t="s">
        <v>117</v>
      </c>
      <c r="D40" s="10" t="s">
        <v>118</v>
      </c>
      <c r="E40" s="10"/>
      <c r="F40" s="15" t="s">
        <v>119</v>
      </c>
      <c r="G40" s="54">
        <v>831</v>
      </c>
      <c r="H40" s="64">
        <f>G40/1970</f>
        <v>0.421827411167513</v>
      </c>
      <c r="I40" s="98" t="s">
        <v>591</v>
      </c>
      <c r="J40" s="98" t="s">
        <v>592</v>
      </c>
      <c r="K40" s="78">
        <v>144</v>
      </c>
      <c r="L40" s="56">
        <v>12</v>
      </c>
      <c r="M40" s="56">
        <v>61</v>
      </c>
      <c r="N40" s="109">
        <f>M40/K40</f>
        <v>0.423611111111111</v>
      </c>
      <c r="O40" s="56">
        <v>168</v>
      </c>
      <c r="P40" s="56">
        <v>18</v>
      </c>
      <c r="Q40" s="56">
        <v>83</v>
      </c>
      <c r="R40" s="68">
        <v>0.494</v>
      </c>
      <c r="S40" s="56">
        <v>305</v>
      </c>
      <c r="T40" s="56">
        <v>10</v>
      </c>
      <c r="U40" s="56">
        <v>89</v>
      </c>
      <c r="V40" s="109">
        <v>0.292</v>
      </c>
      <c r="W40" s="56">
        <v>168</v>
      </c>
      <c r="X40" s="56">
        <v>14</v>
      </c>
      <c r="Y40" s="56">
        <v>50</v>
      </c>
      <c r="Z40" s="109">
        <v>0.298</v>
      </c>
      <c r="AA40" s="56">
        <v>550</v>
      </c>
      <c r="AB40" s="56">
        <v>36</v>
      </c>
      <c r="AC40" s="56">
        <v>240</v>
      </c>
      <c r="AD40" s="109">
        <v>0.436</v>
      </c>
      <c r="AE40" s="56">
        <v>340</v>
      </c>
      <c r="AF40" s="56">
        <v>24</v>
      </c>
      <c r="AG40" s="56">
        <v>134</v>
      </c>
      <c r="AH40" s="109">
        <v>0.394</v>
      </c>
      <c r="AI40" s="56">
        <v>110</v>
      </c>
      <c r="AJ40" s="56">
        <v>14</v>
      </c>
      <c r="AK40" s="56">
        <v>57</v>
      </c>
      <c r="AL40" s="109">
        <v>0.518</v>
      </c>
      <c r="AM40" s="56">
        <v>185</v>
      </c>
      <c r="AN40" s="56">
        <v>68</v>
      </c>
      <c r="AO40" s="56">
        <v>117</v>
      </c>
      <c r="AP40" s="109">
        <v>0.632</v>
      </c>
      <c r="AQ40" s="56" t="s">
        <v>45</v>
      </c>
      <c r="AR40" s="56" t="s">
        <v>45</v>
      </c>
      <c r="AS40" s="56" t="s">
        <v>45</v>
      </c>
      <c r="AT40" s="56" t="s">
        <v>45</v>
      </c>
      <c r="AU40" s="56" t="s">
        <v>45</v>
      </c>
      <c r="AV40" s="56" t="s">
        <v>45</v>
      </c>
      <c r="AW40" s="56" t="s">
        <v>45</v>
      </c>
      <c r="AX40" s="56" t="s">
        <v>45</v>
      </c>
      <c r="AY40" s="35"/>
    </row>
    <row r="41" ht="28.5" spans="1:51">
      <c r="A41" s="11"/>
      <c r="B41" s="159">
        <v>17</v>
      </c>
      <c r="C41" s="10" t="s">
        <v>121</v>
      </c>
      <c r="D41" s="10" t="s">
        <v>122</v>
      </c>
      <c r="E41" s="10"/>
      <c r="F41" s="15" t="s">
        <v>123</v>
      </c>
      <c r="G41" s="59">
        <v>168</v>
      </c>
      <c r="H41" s="68">
        <v>0.8842</v>
      </c>
      <c r="I41" s="99"/>
      <c r="J41" s="99"/>
      <c r="K41" s="54">
        <v>30</v>
      </c>
      <c r="L41" s="54">
        <v>0</v>
      </c>
      <c r="M41" s="54">
        <v>24</v>
      </c>
      <c r="N41" s="112">
        <v>0.8</v>
      </c>
      <c r="O41" s="54">
        <v>30</v>
      </c>
      <c r="P41" s="54">
        <v>0</v>
      </c>
      <c r="Q41" s="54">
        <v>24</v>
      </c>
      <c r="R41" s="112">
        <v>0.8</v>
      </c>
      <c r="S41" s="54">
        <v>20</v>
      </c>
      <c r="T41" s="54">
        <v>0</v>
      </c>
      <c r="U41" s="93">
        <v>21</v>
      </c>
      <c r="V41" s="94">
        <v>1.05</v>
      </c>
      <c r="W41" s="139">
        <v>10</v>
      </c>
      <c r="X41" s="139">
        <v>5</v>
      </c>
      <c r="Y41" s="93">
        <v>7</v>
      </c>
      <c r="Z41" s="94">
        <v>1</v>
      </c>
      <c r="AA41" s="139">
        <v>50</v>
      </c>
      <c r="AB41" s="139">
        <v>9</v>
      </c>
      <c r="AC41" s="93">
        <v>29</v>
      </c>
      <c r="AD41" s="94">
        <v>0.66</v>
      </c>
      <c r="AE41" s="139">
        <v>20</v>
      </c>
      <c r="AF41" s="139">
        <v>24</v>
      </c>
      <c r="AG41" s="93">
        <v>41</v>
      </c>
      <c r="AH41" s="94">
        <v>2.05</v>
      </c>
      <c r="AI41" s="139">
        <v>10</v>
      </c>
      <c r="AJ41" s="139">
        <v>0</v>
      </c>
      <c r="AK41" s="93">
        <v>5</v>
      </c>
      <c r="AL41" s="94">
        <v>0.9</v>
      </c>
      <c r="AM41" s="139">
        <v>20</v>
      </c>
      <c r="AN41" s="139">
        <v>0</v>
      </c>
      <c r="AO41" s="93">
        <v>17</v>
      </c>
      <c r="AP41" s="94">
        <v>0.85</v>
      </c>
      <c r="AQ41" s="56" t="s">
        <v>45</v>
      </c>
      <c r="AR41" s="56" t="s">
        <v>45</v>
      </c>
      <c r="AS41" s="56" t="s">
        <v>45</v>
      </c>
      <c r="AT41" s="56" t="s">
        <v>45</v>
      </c>
      <c r="AU41" s="56" t="s">
        <v>45</v>
      </c>
      <c r="AV41" s="56" t="s">
        <v>45</v>
      </c>
      <c r="AW41" s="56" t="s">
        <v>45</v>
      </c>
      <c r="AX41" s="56" t="s">
        <v>45</v>
      </c>
      <c r="AY41" s="35"/>
    </row>
    <row r="42" ht="50.25" customHeight="true" spans="1:51">
      <c r="A42" s="11"/>
      <c r="B42" s="159">
        <v>18</v>
      </c>
      <c r="C42" s="10" t="s">
        <v>125</v>
      </c>
      <c r="D42" s="10" t="s">
        <v>126</v>
      </c>
      <c r="E42" s="10"/>
      <c r="F42" s="15" t="s">
        <v>25</v>
      </c>
      <c r="G42" s="59">
        <v>96</v>
      </c>
      <c r="H42" s="68">
        <v>0.1275</v>
      </c>
      <c r="I42" s="79"/>
      <c r="J42" s="79"/>
      <c r="K42" s="93" t="s">
        <v>45</v>
      </c>
      <c r="L42" s="93" t="s">
        <v>45</v>
      </c>
      <c r="M42" s="93" t="s">
        <v>45</v>
      </c>
      <c r="N42" s="93" t="s">
        <v>45</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45</v>
      </c>
      <c r="AR42" s="54" t="s">
        <v>45</v>
      </c>
      <c r="AS42" s="54" t="s">
        <v>45</v>
      </c>
      <c r="AT42" s="54" t="s">
        <v>45</v>
      </c>
      <c r="AU42" s="54" t="s">
        <v>45</v>
      </c>
      <c r="AV42" s="54" t="s">
        <v>45</v>
      </c>
      <c r="AW42" s="54" t="s">
        <v>45</v>
      </c>
      <c r="AX42" s="54" t="s">
        <v>45</v>
      </c>
      <c r="AY42" s="35" t="s">
        <v>593</v>
      </c>
    </row>
    <row r="43" ht="85.5" spans="1:51">
      <c r="A43" s="11"/>
      <c r="B43" s="159">
        <v>19</v>
      </c>
      <c r="C43" s="10" t="s">
        <v>128</v>
      </c>
      <c r="D43" s="15" t="s">
        <v>129</v>
      </c>
      <c r="E43" s="28" t="s">
        <v>130</v>
      </c>
      <c r="F43" s="15" t="s">
        <v>79</v>
      </c>
      <c r="G43" s="59" t="s">
        <v>594</v>
      </c>
      <c r="H43" s="69" t="s">
        <v>532</v>
      </c>
      <c r="I43" s="93" t="s">
        <v>26</v>
      </c>
      <c r="J43" s="101"/>
      <c r="K43" s="59" t="s">
        <v>353</v>
      </c>
      <c r="L43" s="59">
        <v>0</v>
      </c>
      <c r="M43" s="59">
        <v>0</v>
      </c>
      <c r="N43" s="59">
        <v>0</v>
      </c>
      <c r="O43" s="59" t="s">
        <v>353</v>
      </c>
      <c r="P43" s="59" t="s">
        <v>595</v>
      </c>
      <c r="Q43" s="59" t="s">
        <v>596</v>
      </c>
      <c r="R43" s="70" t="s">
        <v>356</v>
      </c>
      <c r="S43" s="59" t="s">
        <v>353</v>
      </c>
      <c r="T43" s="150" t="s">
        <v>597</v>
      </c>
      <c r="U43" s="150" t="s">
        <v>598</v>
      </c>
      <c r="V43" s="179" t="s">
        <v>538</v>
      </c>
      <c r="W43" s="59" t="s">
        <v>353</v>
      </c>
      <c r="X43" s="59">
        <v>0</v>
      </c>
      <c r="Y43" s="59" t="s">
        <v>599</v>
      </c>
      <c r="Z43" s="70" t="s">
        <v>356</v>
      </c>
      <c r="AA43" s="59" t="s">
        <v>353</v>
      </c>
      <c r="AB43" s="180">
        <v>0</v>
      </c>
      <c r="AC43" s="150" t="s">
        <v>600</v>
      </c>
      <c r="AD43" s="70" t="s">
        <v>356</v>
      </c>
      <c r="AE43" s="59" t="s">
        <v>353</v>
      </c>
      <c r="AF43" s="59" t="s">
        <v>601</v>
      </c>
      <c r="AG43" s="59" t="s">
        <v>602</v>
      </c>
      <c r="AH43" s="70" t="s">
        <v>356</v>
      </c>
      <c r="AI43" s="59" t="s">
        <v>353</v>
      </c>
      <c r="AJ43" s="150">
        <v>0</v>
      </c>
      <c r="AK43" s="150" t="s">
        <v>603</v>
      </c>
      <c r="AL43" s="70" t="s">
        <v>356</v>
      </c>
      <c r="AM43" s="59" t="s">
        <v>353</v>
      </c>
      <c r="AN43" s="59" t="s">
        <v>604</v>
      </c>
      <c r="AO43" s="59" t="s">
        <v>605</v>
      </c>
      <c r="AP43" s="70" t="s">
        <v>606</v>
      </c>
      <c r="AQ43" s="54" t="s">
        <v>45</v>
      </c>
      <c r="AR43" s="54" t="s">
        <v>45</v>
      </c>
      <c r="AS43" s="54" t="s">
        <v>45</v>
      </c>
      <c r="AT43" s="54" t="s">
        <v>45</v>
      </c>
      <c r="AU43" s="54" t="s">
        <v>45</v>
      </c>
      <c r="AV43" s="54" t="s">
        <v>45</v>
      </c>
      <c r="AW43" s="54" t="s">
        <v>45</v>
      </c>
      <c r="AX43" s="54" t="s">
        <v>45</v>
      </c>
      <c r="AY43" s="36"/>
    </row>
    <row r="44" ht="85.5" spans="1:51">
      <c r="A44" s="11"/>
      <c r="B44" s="14"/>
      <c r="C44" s="10"/>
      <c r="D44" s="15"/>
      <c r="E44" s="28" t="s">
        <v>154</v>
      </c>
      <c r="F44" s="15" t="s">
        <v>79</v>
      </c>
      <c r="G44" s="59" t="s">
        <v>594</v>
      </c>
      <c r="H44" s="69" t="s">
        <v>532</v>
      </c>
      <c r="I44" s="93" t="s">
        <v>26</v>
      </c>
      <c r="J44" s="101"/>
      <c r="K44" s="93" t="s">
        <v>45</v>
      </c>
      <c r="L44" s="59">
        <v>0</v>
      </c>
      <c r="M44" s="59">
        <v>0</v>
      </c>
      <c r="N44" s="59">
        <v>0</v>
      </c>
      <c r="O44" s="93" t="s">
        <v>45</v>
      </c>
      <c r="P44" s="59" t="s">
        <v>595</v>
      </c>
      <c r="Q44" s="59" t="s">
        <v>596</v>
      </c>
      <c r="R44" s="70" t="s">
        <v>356</v>
      </c>
      <c r="S44" s="93" t="s">
        <v>45</v>
      </c>
      <c r="T44" s="150" t="s">
        <v>607</v>
      </c>
      <c r="U44" s="59" t="s">
        <v>598</v>
      </c>
      <c r="V44" s="179" t="s">
        <v>538</v>
      </c>
      <c r="W44" s="93" t="s">
        <v>45</v>
      </c>
      <c r="X44" s="59">
        <v>0</v>
      </c>
      <c r="Y44" s="59" t="s">
        <v>599</v>
      </c>
      <c r="Z44" s="70" t="s">
        <v>356</v>
      </c>
      <c r="AA44" s="93" t="s">
        <v>45</v>
      </c>
      <c r="AB44" s="180">
        <v>0</v>
      </c>
      <c r="AC44" s="150" t="s">
        <v>600</v>
      </c>
      <c r="AD44" s="70" t="s">
        <v>356</v>
      </c>
      <c r="AE44" s="93" t="s">
        <v>45</v>
      </c>
      <c r="AF44" s="59" t="s">
        <v>601</v>
      </c>
      <c r="AG44" s="59" t="s">
        <v>602</v>
      </c>
      <c r="AH44" s="70" t="s">
        <v>356</v>
      </c>
      <c r="AI44" s="93" t="s">
        <v>45</v>
      </c>
      <c r="AJ44" s="59">
        <v>0</v>
      </c>
      <c r="AK44" s="150" t="s">
        <v>603</v>
      </c>
      <c r="AL44" s="70" t="s">
        <v>356</v>
      </c>
      <c r="AM44" s="93" t="s">
        <v>45</v>
      </c>
      <c r="AN44" s="59" t="s">
        <v>608</v>
      </c>
      <c r="AO44" s="59" t="s">
        <v>605</v>
      </c>
      <c r="AP44" s="70" t="s">
        <v>606</v>
      </c>
      <c r="AQ44" s="56" t="s">
        <v>45</v>
      </c>
      <c r="AR44" s="56" t="s">
        <v>45</v>
      </c>
      <c r="AS44" s="56" t="s">
        <v>45</v>
      </c>
      <c r="AT44" s="56" t="s">
        <v>45</v>
      </c>
      <c r="AU44" s="56" t="s">
        <v>45</v>
      </c>
      <c r="AV44" s="56" t="s">
        <v>45</v>
      </c>
      <c r="AW44" s="56" t="s">
        <v>45</v>
      </c>
      <c r="AX44" s="56" t="s">
        <v>45</v>
      </c>
      <c r="AY44" s="36"/>
    </row>
    <row r="45" ht="14.25" spans="1:51">
      <c r="A45" s="11"/>
      <c r="B45" s="14"/>
      <c r="C45" s="10"/>
      <c r="D45" s="15" t="s">
        <v>157</v>
      </c>
      <c r="E45" s="28" t="s">
        <v>158</v>
      </c>
      <c r="F45" s="15" t="s">
        <v>79</v>
      </c>
      <c r="G45" s="68">
        <v>0.9</v>
      </c>
      <c r="H45" s="64">
        <v>1</v>
      </c>
      <c r="I45" s="93" t="s">
        <v>26</v>
      </c>
      <c r="J45" s="175"/>
      <c r="K45" s="93" t="s">
        <v>45</v>
      </c>
      <c r="L45" s="93" t="s">
        <v>45</v>
      </c>
      <c r="M45" s="93" t="s">
        <v>45</v>
      </c>
      <c r="N45" s="93" t="s">
        <v>45</v>
      </c>
      <c r="O45" s="93" t="s">
        <v>45</v>
      </c>
      <c r="P45" s="68">
        <v>0.9</v>
      </c>
      <c r="Q45" s="68">
        <v>0.9</v>
      </c>
      <c r="R45" s="68">
        <v>1</v>
      </c>
      <c r="S45" s="93" t="s">
        <v>45</v>
      </c>
      <c r="T45" s="68">
        <v>0.9</v>
      </c>
      <c r="U45" s="68">
        <v>0.9</v>
      </c>
      <c r="V45" s="68">
        <v>1</v>
      </c>
      <c r="W45" s="93" t="s">
        <v>45</v>
      </c>
      <c r="X45" s="68">
        <v>0.9</v>
      </c>
      <c r="Y45" s="68">
        <v>0.9</v>
      </c>
      <c r="Z45" s="68">
        <v>1</v>
      </c>
      <c r="AA45" s="93" t="s">
        <v>45</v>
      </c>
      <c r="AB45" s="68">
        <v>0.9</v>
      </c>
      <c r="AC45" s="68">
        <v>0.9</v>
      </c>
      <c r="AD45" s="68">
        <v>1</v>
      </c>
      <c r="AE45" s="93" t="s">
        <v>45</v>
      </c>
      <c r="AF45" s="68">
        <v>0.9</v>
      </c>
      <c r="AG45" s="68">
        <v>0.9</v>
      </c>
      <c r="AH45" s="68">
        <v>1</v>
      </c>
      <c r="AI45" s="93" t="s">
        <v>45</v>
      </c>
      <c r="AJ45" s="68">
        <v>0.9</v>
      </c>
      <c r="AK45" s="68">
        <v>0.9</v>
      </c>
      <c r="AL45" s="68">
        <v>1</v>
      </c>
      <c r="AM45" s="94" t="s">
        <v>45</v>
      </c>
      <c r="AN45" s="68">
        <v>0.9</v>
      </c>
      <c r="AO45" s="68">
        <v>0.9</v>
      </c>
      <c r="AP45" s="68">
        <v>1</v>
      </c>
      <c r="AQ45" s="56" t="s">
        <v>45</v>
      </c>
      <c r="AR45" s="56" t="s">
        <v>45</v>
      </c>
      <c r="AS45" s="56" t="s">
        <v>45</v>
      </c>
      <c r="AT45" s="56" t="s">
        <v>45</v>
      </c>
      <c r="AU45" s="56" t="s">
        <v>45</v>
      </c>
      <c r="AV45" s="56" t="s">
        <v>45</v>
      </c>
      <c r="AW45" s="56" t="s">
        <v>45</v>
      </c>
      <c r="AX45" s="56" t="s">
        <v>45</v>
      </c>
      <c r="AY45" s="36"/>
    </row>
    <row r="46" ht="42.75" spans="1:51">
      <c r="A46" s="11"/>
      <c r="B46" s="14"/>
      <c r="C46" s="10"/>
      <c r="D46" s="15"/>
      <c r="E46" s="28" t="s">
        <v>154</v>
      </c>
      <c r="F46" s="15" t="s">
        <v>79</v>
      </c>
      <c r="G46" s="59">
        <v>9159</v>
      </c>
      <c r="H46" s="64">
        <v>1</v>
      </c>
      <c r="I46" s="93" t="s">
        <v>26</v>
      </c>
      <c r="J46" s="101"/>
      <c r="K46" s="93" t="s">
        <v>45</v>
      </c>
      <c r="L46" s="59">
        <v>0</v>
      </c>
      <c r="M46" s="59">
        <v>0</v>
      </c>
      <c r="N46" s="59">
        <v>0</v>
      </c>
      <c r="O46" s="93" t="s">
        <v>45</v>
      </c>
      <c r="P46" s="59" t="s">
        <v>609</v>
      </c>
      <c r="Q46" s="59">
        <v>189</v>
      </c>
      <c r="R46" s="68">
        <v>1</v>
      </c>
      <c r="S46" s="93" t="s">
        <v>45</v>
      </c>
      <c r="T46" s="59" t="s">
        <v>610</v>
      </c>
      <c r="U46" s="59">
        <v>1365</v>
      </c>
      <c r="V46" s="68">
        <v>1</v>
      </c>
      <c r="W46" s="93" t="s">
        <v>45</v>
      </c>
      <c r="X46" s="59">
        <v>0</v>
      </c>
      <c r="Y46" s="59">
        <v>312</v>
      </c>
      <c r="Z46" s="68">
        <v>1</v>
      </c>
      <c r="AA46" s="93" t="s">
        <v>45</v>
      </c>
      <c r="AB46" s="93">
        <v>0</v>
      </c>
      <c r="AC46" s="59">
        <v>3814</v>
      </c>
      <c r="AD46" s="68">
        <v>1</v>
      </c>
      <c r="AE46" s="93" t="s">
        <v>45</v>
      </c>
      <c r="AF46" s="59" t="s">
        <v>611</v>
      </c>
      <c r="AG46" s="59">
        <v>1894</v>
      </c>
      <c r="AH46" s="68">
        <v>1</v>
      </c>
      <c r="AI46" s="93" t="s">
        <v>45</v>
      </c>
      <c r="AJ46" s="59">
        <v>0</v>
      </c>
      <c r="AK46" s="59">
        <v>662</v>
      </c>
      <c r="AL46" s="68">
        <v>1</v>
      </c>
      <c r="AM46" s="93" t="s">
        <v>45</v>
      </c>
      <c r="AN46" s="59" t="s">
        <v>612</v>
      </c>
      <c r="AO46" s="59">
        <v>923</v>
      </c>
      <c r="AP46" s="68">
        <v>1</v>
      </c>
      <c r="AQ46" s="56" t="s">
        <v>45</v>
      </c>
      <c r="AR46" s="56" t="s">
        <v>45</v>
      </c>
      <c r="AS46" s="56" t="s">
        <v>45</v>
      </c>
      <c r="AT46" s="56" t="s">
        <v>45</v>
      </c>
      <c r="AU46" s="56" t="s">
        <v>45</v>
      </c>
      <c r="AV46" s="56" t="s">
        <v>45</v>
      </c>
      <c r="AW46" s="56" t="s">
        <v>45</v>
      </c>
      <c r="AX46" s="56" t="s">
        <v>45</v>
      </c>
      <c r="AY46" s="36"/>
    </row>
    <row r="47" ht="14.25" spans="1:51">
      <c r="A47" s="11"/>
      <c r="B47" s="14"/>
      <c r="C47" s="10"/>
      <c r="D47" s="15" t="s">
        <v>164</v>
      </c>
      <c r="E47" s="28" t="s">
        <v>158</v>
      </c>
      <c r="F47" s="15" t="s">
        <v>79</v>
      </c>
      <c r="G47" s="68">
        <v>0.75</v>
      </c>
      <c r="H47" s="64">
        <v>1</v>
      </c>
      <c r="I47" s="93" t="s">
        <v>26</v>
      </c>
      <c r="J47" s="175"/>
      <c r="K47" s="93" t="s">
        <v>45</v>
      </c>
      <c r="L47" s="93" t="s">
        <v>45</v>
      </c>
      <c r="M47" s="93" t="s">
        <v>45</v>
      </c>
      <c r="N47" s="93" t="s">
        <v>45</v>
      </c>
      <c r="O47" s="93" t="s">
        <v>45</v>
      </c>
      <c r="P47" s="68">
        <v>0.75</v>
      </c>
      <c r="Q47" s="68">
        <v>0.75</v>
      </c>
      <c r="R47" s="68">
        <v>1</v>
      </c>
      <c r="S47" s="93" t="s">
        <v>45</v>
      </c>
      <c r="T47" s="70">
        <v>0.75</v>
      </c>
      <c r="U47" s="70">
        <v>0.75</v>
      </c>
      <c r="V47" s="68">
        <v>1</v>
      </c>
      <c r="W47" s="93" t="s">
        <v>45</v>
      </c>
      <c r="X47" s="68">
        <v>0.75</v>
      </c>
      <c r="Y47" s="68">
        <v>0.75</v>
      </c>
      <c r="Z47" s="68">
        <v>1</v>
      </c>
      <c r="AA47" s="93" t="s">
        <v>45</v>
      </c>
      <c r="AB47" s="68">
        <v>0.75</v>
      </c>
      <c r="AC47" s="68">
        <v>0.75</v>
      </c>
      <c r="AD47" s="68">
        <v>1</v>
      </c>
      <c r="AE47" s="93" t="s">
        <v>45</v>
      </c>
      <c r="AF47" s="70">
        <v>0.75</v>
      </c>
      <c r="AG47" s="70">
        <v>0.75</v>
      </c>
      <c r="AH47" s="68">
        <v>1</v>
      </c>
      <c r="AI47" s="93" t="s">
        <v>45</v>
      </c>
      <c r="AJ47" s="68">
        <v>0.75</v>
      </c>
      <c r="AK47" s="68">
        <v>0.75</v>
      </c>
      <c r="AL47" s="68">
        <v>1</v>
      </c>
      <c r="AM47" s="94" t="s">
        <v>45</v>
      </c>
      <c r="AN47" s="68">
        <v>0.75</v>
      </c>
      <c r="AO47" s="68">
        <v>0.75</v>
      </c>
      <c r="AP47" s="68">
        <v>1</v>
      </c>
      <c r="AQ47" s="56" t="s">
        <v>45</v>
      </c>
      <c r="AR47" s="56" t="s">
        <v>45</v>
      </c>
      <c r="AS47" s="56" t="s">
        <v>45</v>
      </c>
      <c r="AT47" s="56" t="s">
        <v>45</v>
      </c>
      <c r="AU47" s="56" t="s">
        <v>45</v>
      </c>
      <c r="AV47" s="56" t="s">
        <v>45</v>
      </c>
      <c r="AW47" s="56" t="s">
        <v>45</v>
      </c>
      <c r="AX47" s="56" t="s">
        <v>45</v>
      </c>
      <c r="AY47" s="36"/>
    </row>
    <row r="48" ht="57" spans="1:51">
      <c r="A48" s="11"/>
      <c r="B48" s="14"/>
      <c r="C48" s="10"/>
      <c r="D48" s="15"/>
      <c r="E48" s="28" t="s">
        <v>154</v>
      </c>
      <c r="F48" s="15" t="s">
        <v>79</v>
      </c>
      <c r="G48" s="59">
        <v>31849</v>
      </c>
      <c r="H48" s="64">
        <v>1</v>
      </c>
      <c r="I48" s="93" t="s">
        <v>26</v>
      </c>
      <c r="J48" s="101"/>
      <c r="K48" s="93" t="s">
        <v>45</v>
      </c>
      <c r="L48" s="59">
        <v>0</v>
      </c>
      <c r="M48" s="59">
        <v>0</v>
      </c>
      <c r="N48" s="59">
        <v>0</v>
      </c>
      <c r="O48" s="93" t="s">
        <v>45</v>
      </c>
      <c r="P48" s="59" t="s">
        <v>613</v>
      </c>
      <c r="Q48" s="59">
        <v>2905</v>
      </c>
      <c r="R48" s="68">
        <v>1</v>
      </c>
      <c r="S48" s="93" t="s">
        <v>45</v>
      </c>
      <c r="T48" s="59" t="s">
        <v>614</v>
      </c>
      <c r="U48" s="59">
        <v>4803</v>
      </c>
      <c r="V48" s="68">
        <v>1</v>
      </c>
      <c r="W48" s="93" t="s">
        <v>45</v>
      </c>
      <c r="X48" s="59">
        <v>0</v>
      </c>
      <c r="Y48" s="59">
        <v>2338</v>
      </c>
      <c r="Z48" s="68">
        <v>1</v>
      </c>
      <c r="AA48" s="93" t="s">
        <v>45</v>
      </c>
      <c r="AB48" s="93">
        <v>0</v>
      </c>
      <c r="AC48" s="59">
        <v>10278</v>
      </c>
      <c r="AD48" s="68">
        <v>1</v>
      </c>
      <c r="AE48" s="93" t="s">
        <v>45</v>
      </c>
      <c r="AF48" s="59" t="s">
        <v>615</v>
      </c>
      <c r="AG48" s="59">
        <v>5501</v>
      </c>
      <c r="AH48" s="68">
        <v>1</v>
      </c>
      <c r="AI48" s="93" t="s">
        <v>45</v>
      </c>
      <c r="AJ48" s="59">
        <v>0</v>
      </c>
      <c r="AK48" s="59">
        <v>2139</v>
      </c>
      <c r="AL48" s="68">
        <v>1</v>
      </c>
      <c r="AM48" s="93" t="s">
        <v>45</v>
      </c>
      <c r="AN48" s="59" t="s">
        <v>616</v>
      </c>
      <c r="AO48" s="59">
        <v>3885</v>
      </c>
      <c r="AP48" s="68">
        <v>1</v>
      </c>
      <c r="AQ48" s="56" t="s">
        <v>45</v>
      </c>
      <c r="AR48" s="56" t="s">
        <v>45</v>
      </c>
      <c r="AS48" s="56" t="s">
        <v>45</v>
      </c>
      <c r="AT48" s="56" t="s">
        <v>45</v>
      </c>
      <c r="AU48" s="56" t="s">
        <v>45</v>
      </c>
      <c r="AV48" s="56" t="s">
        <v>45</v>
      </c>
      <c r="AW48" s="56" t="s">
        <v>45</v>
      </c>
      <c r="AX48" s="56" t="s">
        <v>45</v>
      </c>
      <c r="AY48" s="36"/>
    </row>
    <row r="49" ht="14.25" spans="1:51">
      <c r="A49" s="11"/>
      <c r="B49" s="14"/>
      <c r="C49" s="10"/>
      <c r="D49" s="15" t="s">
        <v>171</v>
      </c>
      <c r="E49" s="28" t="s">
        <v>158</v>
      </c>
      <c r="F49" s="15" t="s">
        <v>79</v>
      </c>
      <c r="G49" s="68">
        <v>0.6</v>
      </c>
      <c r="H49" s="64">
        <v>1</v>
      </c>
      <c r="I49" s="93" t="s">
        <v>26</v>
      </c>
      <c r="J49" s="175"/>
      <c r="K49" s="93" t="s">
        <v>45</v>
      </c>
      <c r="L49" s="93" t="s">
        <v>45</v>
      </c>
      <c r="M49" s="93" t="s">
        <v>45</v>
      </c>
      <c r="N49" s="93" t="s">
        <v>45</v>
      </c>
      <c r="O49" s="93" t="s">
        <v>45</v>
      </c>
      <c r="P49" s="68">
        <v>0.6</v>
      </c>
      <c r="Q49" s="68">
        <v>0.6</v>
      </c>
      <c r="R49" s="68">
        <v>1</v>
      </c>
      <c r="S49" s="93" t="s">
        <v>45</v>
      </c>
      <c r="T49" s="68">
        <v>0.6</v>
      </c>
      <c r="U49" s="68">
        <v>0.6</v>
      </c>
      <c r="V49" s="68">
        <v>1</v>
      </c>
      <c r="W49" s="93" t="s">
        <v>45</v>
      </c>
      <c r="X49" s="68">
        <v>0.6</v>
      </c>
      <c r="Y49" s="68">
        <v>0.6</v>
      </c>
      <c r="Z49" s="68">
        <v>1</v>
      </c>
      <c r="AA49" s="93" t="s">
        <v>45</v>
      </c>
      <c r="AB49" s="68">
        <v>0.6</v>
      </c>
      <c r="AC49" s="68">
        <v>0.6</v>
      </c>
      <c r="AD49" s="68">
        <v>1</v>
      </c>
      <c r="AE49" s="93" t="s">
        <v>45</v>
      </c>
      <c r="AF49" s="68">
        <v>0.6</v>
      </c>
      <c r="AG49" s="68">
        <v>0.6</v>
      </c>
      <c r="AH49" s="68">
        <v>1</v>
      </c>
      <c r="AI49" s="93" t="s">
        <v>45</v>
      </c>
      <c r="AJ49" s="68">
        <v>0.6</v>
      </c>
      <c r="AK49" s="68">
        <v>0.6</v>
      </c>
      <c r="AL49" s="68">
        <v>1</v>
      </c>
      <c r="AM49" s="93" t="s">
        <v>45</v>
      </c>
      <c r="AN49" s="68">
        <v>0.6</v>
      </c>
      <c r="AO49" s="68">
        <v>0.6</v>
      </c>
      <c r="AP49" s="68">
        <v>1</v>
      </c>
      <c r="AQ49" s="56" t="s">
        <v>45</v>
      </c>
      <c r="AR49" s="56" t="s">
        <v>45</v>
      </c>
      <c r="AS49" s="56" t="s">
        <v>45</v>
      </c>
      <c r="AT49" s="56" t="s">
        <v>45</v>
      </c>
      <c r="AU49" s="56" t="s">
        <v>45</v>
      </c>
      <c r="AV49" s="56" t="s">
        <v>45</v>
      </c>
      <c r="AW49" s="56" t="s">
        <v>45</v>
      </c>
      <c r="AX49" s="56" t="s">
        <v>45</v>
      </c>
      <c r="AY49" s="36"/>
    </row>
    <row r="50" ht="42.75" spans="1:51">
      <c r="A50" s="11"/>
      <c r="B50" s="14"/>
      <c r="C50" s="10"/>
      <c r="D50" s="15"/>
      <c r="E50" s="28" t="s">
        <v>154</v>
      </c>
      <c r="F50" s="15" t="s">
        <v>79</v>
      </c>
      <c r="G50" s="59">
        <v>5616</v>
      </c>
      <c r="H50" s="64">
        <v>1</v>
      </c>
      <c r="I50" s="93" t="s">
        <v>26</v>
      </c>
      <c r="J50" s="101"/>
      <c r="K50" s="93" t="s">
        <v>45</v>
      </c>
      <c r="L50" s="59">
        <v>0</v>
      </c>
      <c r="M50" s="59">
        <v>0</v>
      </c>
      <c r="N50" s="59">
        <v>0</v>
      </c>
      <c r="O50" s="93" t="s">
        <v>45</v>
      </c>
      <c r="P50" s="59">
        <v>0</v>
      </c>
      <c r="Q50" s="59">
        <v>48</v>
      </c>
      <c r="R50" s="68">
        <v>1</v>
      </c>
      <c r="S50" s="93" t="s">
        <v>45</v>
      </c>
      <c r="T50" s="59" t="s">
        <v>609</v>
      </c>
      <c r="U50" s="59">
        <v>406</v>
      </c>
      <c r="V50" s="68">
        <v>1</v>
      </c>
      <c r="W50" s="93" t="s">
        <v>45</v>
      </c>
      <c r="X50" s="59">
        <v>0</v>
      </c>
      <c r="Y50" s="59">
        <v>414</v>
      </c>
      <c r="Z50" s="68">
        <v>1</v>
      </c>
      <c r="AA50" s="93" t="s">
        <v>45</v>
      </c>
      <c r="AB50" s="93">
        <v>0</v>
      </c>
      <c r="AC50" s="59">
        <v>2235</v>
      </c>
      <c r="AD50" s="68">
        <v>1</v>
      </c>
      <c r="AE50" s="93" t="s">
        <v>45</v>
      </c>
      <c r="AF50" s="59" t="s">
        <v>617</v>
      </c>
      <c r="AG50" s="59">
        <v>1132</v>
      </c>
      <c r="AH50" s="68">
        <v>1</v>
      </c>
      <c r="AI50" s="93" t="s">
        <v>45</v>
      </c>
      <c r="AJ50" s="59">
        <v>0</v>
      </c>
      <c r="AK50" s="59">
        <v>113</v>
      </c>
      <c r="AL50" s="68">
        <v>1</v>
      </c>
      <c r="AM50" s="93" t="s">
        <v>45</v>
      </c>
      <c r="AN50" s="59" t="s">
        <v>618</v>
      </c>
      <c r="AO50" s="59">
        <v>1268</v>
      </c>
      <c r="AP50" s="68">
        <v>1</v>
      </c>
      <c r="AQ50" s="56" t="s">
        <v>45</v>
      </c>
      <c r="AR50" s="56" t="s">
        <v>45</v>
      </c>
      <c r="AS50" s="56" t="s">
        <v>45</v>
      </c>
      <c r="AT50" s="56" t="s">
        <v>45</v>
      </c>
      <c r="AU50" s="56" t="s">
        <v>45</v>
      </c>
      <c r="AV50" s="56" t="s">
        <v>45</v>
      </c>
      <c r="AW50" s="56" t="s">
        <v>45</v>
      </c>
      <c r="AX50" s="56" t="s">
        <v>45</v>
      </c>
      <c r="AY50" s="35"/>
    </row>
    <row r="51" ht="32.25" customHeight="true" spans="1:51">
      <c r="A51" s="11"/>
      <c r="B51" s="159">
        <v>20</v>
      </c>
      <c r="C51" s="10" t="s">
        <v>177</v>
      </c>
      <c r="D51" s="17" t="s">
        <v>178</v>
      </c>
      <c r="E51" s="29" t="s">
        <v>179</v>
      </c>
      <c r="F51" s="15" t="s">
        <v>25</v>
      </c>
      <c r="G51" s="59">
        <v>1300</v>
      </c>
      <c r="H51" s="56" t="s">
        <v>45</v>
      </c>
      <c r="I51" s="79" t="s">
        <v>26</v>
      </c>
      <c r="J51" s="176" t="s">
        <v>476</v>
      </c>
      <c r="K51" s="103">
        <v>1300</v>
      </c>
      <c r="L51" s="54">
        <v>1300</v>
      </c>
      <c r="M51" s="56" t="s">
        <v>45</v>
      </c>
      <c r="N51" s="56" t="s">
        <v>45</v>
      </c>
      <c r="O51" s="59">
        <v>1300</v>
      </c>
      <c r="P51" s="59">
        <v>1300</v>
      </c>
      <c r="Q51" s="93" t="s">
        <v>45</v>
      </c>
      <c r="R51" s="93" t="s">
        <v>45</v>
      </c>
      <c r="S51" s="59">
        <v>1300</v>
      </c>
      <c r="T51" s="59">
        <v>1300</v>
      </c>
      <c r="U51" s="93" t="s">
        <v>45</v>
      </c>
      <c r="V51" s="93" t="s">
        <v>45</v>
      </c>
      <c r="W51" s="59">
        <v>1300</v>
      </c>
      <c r="X51" s="59">
        <v>1300</v>
      </c>
      <c r="Y51" s="93" t="s">
        <v>45</v>
      </c>
      <c r="Z51" s="93" t="s">
        <v>45</v>
      </c>
      <c r="AA51" s="59">
        <v>1300</v>
      </c>
      <c r="AB51" s="59">
        <v>1300</v>
      </c>
      <c r="AC51" s="93" t="s">
        <v>45</v>
      </c>
      <c r="AD51" s="93" t="s">
        <v>45</v>
      </c>
      <c r="AE51" s="59">
        <v>1300</v>
      </c>
      <c r="AF51" s="59">
        <v>1300</v>
      </c>
      <c r="AG51" s="93" t="s">
        <v>45</v>
      </c>
      <c r="AH51" s="93" t="s">
        <v>45</v>
      </c>
      <c r="AI51" s="59">
        <v>1300</v>
      </c>
      <c r="AJ51" s="59">
        <v>1300</v>
      </c>
      <c r="AK51" s="93" t="s">
        <v>45</v>
      </c>
      <c r="AL51" s="93" t="s">
        <v>45</v>
      </c>
      <c r="AM51" s="59">
        <v>1300</v>
      </c>
      <c r="AN51" s="59">
        <v>1300</v>
      </c>
      <c r="AO51" s="93" t="s">
        <v>45</v>
      </c>
      <c r="AP51" s="93" t="s">
        <v>45</v>
      </c>
      <c r="AQ51" s="56" t="s">
        <v>45</v>
      </c>
      <c r="AR51" s="56" t="s">
        <v>45</v>
      </c>
      <c r="AS51" s="56" t="s">
        <v>45</v>
      </c>
      <c r="AT51" s="56" t="s">
        <v>45</v>
      </c>
      <c r="AU51" s="56" t="s">
        <v>45</v>
      </c>
      <c r="AV51" s="56" t="s">
        <v>45</v>
      </c>
      <c r="AW51" s="56" t="s">
        <v>45</v>
      </c>
      <c r="AX51" s="56" t="s">
        <v>45</v>
      </c>
      <c r="AY51" s="36"/>
    </row>
    <row r="52" ht="32.25" customHeight="true" spans="1:51">
      <c r="A52" s="11"/>
      <c r="B52" s="14"/>
      <c r="C52" s="10"/>
      <c r="D52" s="22"/>
      <c r="E52" s="30" t="s">
        <v>180</v>
      </c>
      <c r="F52" s="15" t="s">
        <v>25</v>
      </c>
      <c r="G52" s="59">
        <v>39</v>
      </c>
      <c r="H52" s="93" t="s">
        <v>35</v>
      </c>
      <c r="I52" s="11"/>
      <c r="J52" s="11"/>
      <c r="K52" s="78" t="s">
        <v>45</v>
      </c>
      <c r="L52" s="56" t="s">
        <v>45</v>
      </c>
      <c r="M52" s="56" t="s">
        <v>45</v>
      </c>
      <c r="N52" s="56" t="s">
        <v>45</v>
      </c>
      <c r="O52" s="56" t="s">
        <v>45</v>
      </c>
      <c r="P52" s="59">
        <v>6</v>
      </c>
      <c r="Q52" s="59" t="s">
        <v>45</v>
      </c>
      <c r="R52" s="93" t="s">
        <v>35</v>
      </c>
      <c r="S52" s="56" t="s">
        <v>45</v>
      </c>
      <c r="T52" s="59">
        <v>5</v>
      </c>
      <c r="U52" s="59" t="s">
        <v>45</v>
      </c>
      <c r="V52" s="93" t="s">
        <v>35</v>
      </c>
      <c r="W52" s="56" t="s">
        <v>45</v>
      </c>
      <c r="X52" s="59">
        <v>4</v>
      </c>
      <c r="Y52" s="59" t="s">
        <v>45</v>
      </c>
      <c r="Z52" s="93" t="s">
        <v>35</v>
      </c>
      <c r="AA52" s="56" t="s">
        <v>45</v>
      </c>
      <c r="AB52" s="59">
        <v>18</v>
      </c>
      <c r="AC52" s="59" t="s">
        <v>45</v>
      </c>
      <c r="AD52" s="93" t="s">
        <v>35</v>
      </c>
      <c r="AE52" s="56" t="s">
        <v>45</v>
      </c>
      <c r="AF52" s="59">
        <v>5</v>
      </c>
      <c r="AG52" s="59" t="s">
        <v>45</v>
      </c>
      <c r="AH52" s="93" t="s">
        <v>35</v>
      </c>
      <c r="AI52" s="56" t="s">
        <v>45</v>
      </c>
      <c r="AJ52" s="59">
        <v>0</v>
      </c>
      <c r="AK52" s="59" t="s">
        <v>45</v>
      </c>
      <c r="AL52" s="93" t="s">
        <v>35</v>
      </c>
      <c r="AM52" s="56" t="s">
        <v>45</v>
      </c>
      <c r="AN52" s="59">
        <v>1</v>
      </c>
      <c r="AO52" s="59" t="s">
        <v>45</v>
      </c>
      <c r="AP52" s="93" t="s">
        <v>35</v>
      </c>
      <c r="AQ52" s="56" t="s">
        <v>45</v>
      </c>
      <c r="AR52" s="56" t="s">
        <v>45</v>
      </c>
      <c r="AS52" s="56" t="s">
        <v>45</v>
      </c>
      <c r="AT52" s="56" t="s">
        <v>45</v>
      </c>
      <c r="AU52" s="56" t="s">
        <v>45</v>
      </c>
      <c r="AV52" s="56" t="s">
        <v>45</v>
      </c>
      <c r="AW52" s="56" t="s">
        <v>45</v>
      </c>
      <c r="AX52" s="56" t="s">
        <v>45</v>
      </c>
      <c r="AY52" s="36"/>
    </row>
    <row r="53" ht="32.25" customHeight="true" spans="1:51">
      <c r="A53" s="11"/>
      <c r="B53" s="14"/>
      <c r="C53" s="10"/>
      <c r="D53" s="23"/>
      <c r="E53" s="30" t="s">
        <v>181</v>
      </c>
      <c r="F53" s="15" t="s">
        <v>25</v>
      </c>
      <c r="G53" s="59">
        <v>247</v>
      </c>
      <c r="H53" s="93" t="s">
        <v>35</v>
      </c>
      <c r="I53" s="11"/>
      <c r="J53" s="11"/>
      <c r="K53" s="78" t="s">
        <v>45</v>
      </c>
      <c r="L53" s="56" t="s">
        <v>45</v>
      </c>
      <c r="M53" s="56" t="s">
        <v>45</v>
      </c>
      <c r="N53" s="56" t="s">
        <v>45</v>
      </c>
      <c r="O53" s="56" t="s">
        <v>45</v>
      </c>
      <c r="P53" s="59">
        <v>16</v>
      </c>
      <c r="Q53" s="59" t="s">
        <v>45</v>
      </c>
      <c r="R53" s="93" t="s">
        <v>35</v>
      </c>
      <c r="S53" s="56" t="s">
        <v>45</v>
      </c>
      <c r="T53" s="59">
        <v>27</v>
      </c>
      <c r="U53" s="59" t="s">
        <v>45</v>
      </c>
      <c r="V53" s="93" t="s">
        <v>35</v>
      </c>
      <c r="W53" s="56" t="s">
        <v>45</v>
      </c>
      <c r="X53" s="59">
        <v>21</v>
      </c>
      <c r="Y53" s="56" t="s">
        <v>45</v>
      </c>
      <c r="Z53" s="93" t="s">
        <v>35</v>
      </c>
      <c r="AA53" s="56" t="s">
        <v>45</v>
      </c>
      <c r="AB53" s="59">
        <v>58</v>
      </c>
      <c r="AC53" s="56" t="s">
        <v>45</v>
      </c>
      <c r="AD53" s="93" t="s">
        <v>35</v>
      </c>
      <c r="AE53" s="56" t="s">
        <v>45</v>
      </c>
      <c r="AF53" s="59">
        <v>74</v>
      </c>
      <c r="AG53" s="56" t="s">
        <v>45</v>
      </c>
      <c r="AH53" s="93" t="s">
        <v>35</v>
      </c>
      <c r="AI53" s="56" t="s">
        <v>45</v>
      </c>
      <c r="AJ53" s="59">
        <v>14</v>
      </c>
      <c r="AK53" s="59" t="s">
        <v>45</v>
      </c>
      <c r="AL53" s="93" t="s">
        <v>35</v>
      </c>
      <c r="AM53" s="56" t="s">
        <v>45</v>
      </c>
      <c r="AN53" s="59">
        <v>37</v>
      </c>
      <c r="AO53" s="59" t="s">
        <v>45</v>
      </c>
      <c r="AP53" s="93" t="s">
        <v>35</v>
      </c>
      <c r="AQ53" s="56" t="s">
        <v>45</v>
      </c>
      <c r="AR53" s="56" t="s">
        <v>45</v>
      </c>
      <c r="AS53" s="56" t="s">
        <v>45</v>
      </c>
      <c r="AT53" s="56" t="s">
        <v>45</v>
      </c>
      <c r="AU53" s="56" t="s">
        <v>45</v>
      </c>
      <c r="AV53" s="56" t="s">
        <v>45</v>
      </c>
      <c r="AW53" s="56" t="s">
        <v>45</v>
      </c>
      <c r="AX53" s="56" t="s">
        <v>45</v>
      </c>
      <c r="AY53" s="36"/>
    </row>
    <row r="54" ht="32.25" customHeight="true" spans="1:51">
      <c r="A54" s="11"/>
      <c r="B54" s="14"/>
      <c r="C54" s="10"/>
      <c r="D54" s="17" t="s">
        <v>182</v>
      </c>
      <c r="E54" s="29" t="s">
        <v>179</v>
      </c>
      <c r="F54" s="15" t="s">
        <v>25</v>
      </c>
      <c r="G54" s="59">
        <v>1966</v>
      </c>
      <c r="H54" s="56" t="s">
        <v>45</v>
      </c>
      <c r="I54" s="11"/>
      <c r="J54" s="11"/>
      <c r="K54" s="103">
        <v>1966</v>
      </c>
      <c r="L54" s="54">
        <v>1966</v>
      </c>
      <c r="M54" s="56" t="s">
        <v>45</v>
      </c>
      <c r="N54" s="56" t="s">
        <v>45</v>
      </c>
      <c r="O54" s="54">
        <v>1966</v>
      </c>
      <c r="P54" s="54">
        <v>1966</v>
      </c>
      <c r="Q54" s="56" t="s">
        <v>45</v>
      </c>
      <c r="R54" s="56" t="s">
        <v>45</v>
      </c>
      <c r="S54" s="54">
        <v>1966</v>
      </c>
      <c r="T54" s="54">
        <v>1966</v>
      </c>
      <c r="U54" s="56" t="s">
        <v>45</v>
      </c>
      <c r="V54" s="56" t="s">
        <v>45</v>
      </c>
      <c r="W54" s="54">
        <v>1966</v>
      </c>
      <c r="X54" s="54">
        <v>1966</v>
      </c>
      <c r="Y54" s="56" t="s">
        <v>45</v>
      </c>
      <c r="Z54" s="56" t="s">
        <v>45</v>
      </c>
      <c r="AA54" s="54">
        <v>1966</v>
      </c>
      <c r="AB54" s="54">
        <v>1966</v>
      </c>
      <c r="AC54" s="56" t="s">
        <v>45</v>
      </c>
      <c r="AD54" s="56" t="s">
        <v>45</v>
      </c>
      <c r="AE54" s="54">
        <v>1966</v>
      </c>
      <c r="AF54" s="54">
        <v>1966</v>
      </c>
      <c r="AG54" s="56" t="s">
        <v>45</v>
      </c>
      <c r="AH54" s="56" t="s">
        <v>45</v>
      </c>
      <c r="AI54" s="54">
        <v>1966</v>
      </c>
      <c r="AJ54" s="54">
        <v>1966</v>
      </c>
      <c r="AK54" s="56" t="s">
        <v>45</v>
      </c>
      <c r="AL54" s="56" t="s">
        <v>45</v>
      </c>
      <c r="AM54" s="54">
        <v>1966</v>
      </c>
      <c r="AN54" s="54">
        <v>1966</v>
      </c>
      <c r="AO54" s="56" t="s">
        <v>45</v>
      </c>
      <c r="AP54" s="56" t="s">
        <v>45</v>
      </c>
      <c r="AQ54" s="56" t="s">
        <v>45</v>
      </c>
      <c r="AR54" s="56" t="s">
        <v>45</v>
      </c>
      <c r="AS54" s="56" t="s">
        <v>45</v>
      </c>
      <c r="AT54" s="56" t="s">
        <v>45</v>
      </c>
      <c r="AU54" s="56" t="s">
        <v>45</v>
      </c>
      <c r="AV54" s="56" t="s">
        <v>45</v>
      </c>
      <c r="AW54" s="56" t="s">
        <v>45</v>
      </c>
      <c r="AX54" s="56" t="s">
        <v>45</v>
      </c>
      <c r="AY54" s="36"/>
    </row>
    <row r="55" ht="32.25" customHeight="true" spans="1:51">
      <c r="A55" s="11"/>
      <c r="B55" s="14"/>
      <c r="C55" s="10"/>
      <c r="D55" s="22"/>
      <c r="E55" s="30" t="s">
        <v>180</v>
      </c>
      <c r="F55" s="15" t="s">
        <v>25</v>
      </c>
      <c r="G55" s="59">
        <v>15</v>
      </c>
      <c r="H55" s="93" t="s">
        <v>35</v>
      </c>
      <c r="I55" s="11"/>
      <c r="J55" s="11"/>
      <c r="K55" s="78" t="s">
        <v>45</v>
      </c>
      <c r="L55" s="56" t="s">
        <v>45</v>
      </c>
      <c r="M55" s="56" t="s">
        <v>45</v>
      </c>
      <c r="N55" s="56" t="s">
        <v>45</v>
      </c>
      <c r="O55" s="56" t="s">
        <v>45</v>
      </c>
      <c r="P55" s="54">
        <v>15</v>
      </c>
      <c r="Q55" s="56" t="s">
        <v>45</v>
      </c>
      <c r="R55" s="93" t="s">
        <v>35</v>
      </c>
      <c r="S55" s="56" t="s">
        <v>45</v>
      </c>
      <c r="T55" s="56" t="s">
        <v>45</v>
      </c>
      <c r="U55" s="56" t="s">
        <v>45</v>
      </c>
      <c r="V55" s="56" t="s">
        <v>45</v>
      </c>
      <c r="W55" s="56" t="s">
        <v>45</v>
      </c>
      <c r="X55" s="56" t="s">
        <v>45</v>
      </c>
      <c r="Y55" s="56" t="s">
        <v>45</v>
      </c>
      <c r="Z55" s="56" t="s">
        <v>45</v>
      </c>
      <c r="AA55" s="56" t="s">
        <v>45</v>
      </c>
      <c r="AB55" s="56" t="s">
        <v>45</v>
      </c>
      <c r="AC55" s="56" t="s">
        <v>45</v>
      </c>
      <c r="AD55" s="56" t="s">
        <v>45</v>
      </c>
      <c r="AE55" s="56" t="s">
        <v>45</v>
      </c>
      <c r="AF55" s="56" t="s">
        <v>45</v>
      </c>
      <c r="AG55" s="56" t="s">
        <v>45</v>
      </c>
      <c r="AH55" s="56" t="s">
        <v>45</v>
      </c>
      <c r="AI55" s="56" t="s">
        <v>45</v>
      </c>
      <c r="AJ55" s="56" t="s">
        <v>45</v>
      </c>
      <c r="AK55" s="56" t="s">
        <v>45</v>
      </c>
      <c r="AL55" s="56" t="s">
        <v>45</v>
      </c>
      <c r="AM55" s="56" t="s">
        <v>45</v>
      </c>
      <c r="AN55" s="56" t="s">
        <v>45</v>
      </c>
      <c r="AO55" s="56" t="s">
        <v>45</v>
      </c>
      <c r="AP55" s="56" t="s">
        <v>45</v>
      </c>
      <c r="AQ55" s="56" t="s">
        <v>45</v>
      </c>
      <c r="AR55" s="56" t="s">
        <v>45</v>
      </c>
      <c r="AS55" s="56" t="s">
        <v>45</v>
      </c>
      <c r="AT55" s="56" t="s">
        <v>45</v>
      </c>
      <c r="AU55" s="56" t="s">
        <v>45</v>
      </c>
      <c r="AV55" s="56" t="s">
        <v>45</v>
      </c>
      <c r="AW55" s="56" t="s">
        <v>45</v>
      </c>
      <c r="AX55" s="56" t="s">
        <v>45</v>
      </c>
      <c r="AY55" s="36"/>
    </row>
    <row r="56" ht="32.25" customHeight="true" spans="1:51">
      <c r="A56" s="6"/>
      <c r="B56" s="14"/>
      <c r="C56" s="10"/>
      <c r="D56" s="23"/>
      <c r="E56" s="30" t="s">
        <v>181</v>
      </c>
      <c r="F56" s="15" t="s">
        <v>25</v>
      </c>
      <c r="G56" s="59">
        <v>1</v>
      </c>
      <c r="H56" s="93" t="s">
        <v>35</v>
      </c>
      <c r="I56" s="6"/>
      <c r="J56" s="6"/>
      <c r="K56" s="78" t="s">
        <v>45</v>
      </c>
      <c r="L56" s="56" t="s">
        <v>45</v>
      </c>
      <c r="M56" s="56" t="s">
        <v>45</v>
      </c>
      <c r="N56" s="56" t="s">
        <v>45</v>
      </c>
      <c r="O56" s="56" t="s">
        <v>45</v>
      </c>
      <c r="P56" s="54">
        <v>1</v>
      </c>
      <c r="Q56" s="56" t="s">
        <v>45</v>
      </c>
      <c r="R56" s="93" t="s">
        <v>35</v>
      </c>
      <c r="S56" s="56" t="s">
        <v>45</v>
      </c>
      <c r="T56" s="56" t="s">
        <v>45</v>
      </c>
      <c r="U56" s="56" t="s">
        <v>45</v>
      </c>
      <c r="V56" s="56" t="s">
        <v>45</v>
      </c>
      <c r="W56" s="56" t="s">
        <v>45</v>
      </c>
      <c r="X56" s="56" t="s">
        <v>45</v>
      </c>
      <c r="Y56" s="56" t="s">
        <v>45</v>
      </c>
      <c r="Z56" s="56" t="s">
        <v>45</v>
      </c>
      <c r="AA56" s="56" t="s">
        <v>45</v>
      </c>
      <c r="AB56" s="56" t="s">
        <v>45</v>
      </c>
      <c r="AC56" s="56" t="s">
        <v>45</v>
      </c>
      <c r="AD56" s="56" t="s">
        <v>45</v>
      </c>
      <c r="AE56" s="56" t="s">
        <v>45</v>
      </c>
      <c r="AF56" s="56" t="s">
        <v>45</v>
      </c>
      <c r="AG56" s="56" t="s">
        <v>45</v>
      </c>
      <c r="AH56" s="56" t="s">
        <v>45</v>
      </c>
      <c r="AI56" s="56" t="s">
        <v>45</v>
      </c>
      <c r="AJ56" s="56" t="s">
        <v>45</v>
      </c>
      <c r="AK56" s="56" t="s">
        <v>45</v>
      </c>
      <c r="AL56" s="56" t="s">
        <v>45</v>
      </c>
      <c r="AM56" s="56" t="s">
        <v>45</v>
      </c>
      <c r="AN56" s="56" t="s">
        <v>45</v>
      </c>
      <c r="AO56" s="56" t="s">
        <v>45</v>
      </c>
      <c r="AP56" s="56" t="s">
        <v>45</v>
      </c>
      <c r="AQ56" s="56" t="s">
        <v>45</v>
      </c>
      <c r="AR56" s="56" t="s">
        <v>45</v>
      </c>
      <c r="AS56" s="56" t="s">
        <v>45</v>
      </c>
      <c r="AT56" s="56" t="s">
        <v>45</v>
      </c>
      <c r="AU56" s="56" t="s">
        <v>45</v>
      </c>
      <c r="AV56" s="56" t="s">
        <v>45</v>
      </c>
      <c r="AW56" s="56" t="s">
        <v>45</v>
      </c>
      <c r="AX56" s="56" t="s">
        <v>45</v>
      </c>
      <c r="AY56" s="36"/>
    </row>
    <row r="57" ht="14.25" spans="1:51">
      <c r="A57" s="8" t="s">
        <v>183</v>
      </c>
      <c r="B57" s="160">
        <v>21</v>
      </c>
      <c r="C57" s="17" t="s">
        <v>184</v>
      </c>
      <c r="D57" s="161" t="s">
        <v>185</v>
      </c>
      <c r="E57" s="10"/>
      <c r="F57" s="15" t="s">
        <v>562</v>
      </c>
      <c r="G57" s="59">
        <v>200</v>
      </c>
      <c r="H57" s="64">
        <v>2</v>
      </c>
      <c r="I57" s="150" t="s">
        <v>619</v>
      </c>
      <c r="J57" s="150" t="s">
        <v>478</v>
      </c>
      <c r="K57" s="78" t="s">
        <v>45</v>
      </c>
      <c r="L57" s="56" t="s">
        <v>45</v>
      </c>
      <c r="M57" s="56" t="s">
        <v>45</v>
      </c>
      <c r="N57" s="56" t="s">
        <v>45</v>
      </c>
      <c r="O57" s="93">
        <v>20</v>
      </c>
      <c r="P57" s="93">
        <v>0</v>
      </c>
      <c r="Q57" s="93">
        <v>0</v>
      </c>
      <c r="R57" s="94">
        <v>0</v>
      </c>
      <c r="S57" s="93">
        <v>10</v>
      </c>
      <c r="T57" s="93">
        <v>0</v>
      </c>
      <c r="U57" s="93">
        <v>10</v>
      </c>
      <c r="V57" s="117">
        <v>1</v>
      </c>
      <c r="W57" s="93">
        <v>10</v>
      </c>
      <c r="X57" s="93">
        <v>0</v>
      </c>
      <c r="Y57" s="93">
        <v>0</v>
      </c>
      <c r="Z57" s="94">
        <v>0</v>
      </c>
      <c r="AA57" s="93">
        <v>20</v>
      </c>
      <c r="AB57" s="93">
        <v>0</v>
      </c>
      <c r="AC57" s="93">
        <v>0</v>
      </c>
      <c r="AD57" s="94">
        <v>0</v>
      </c>
      <c r="AE57" s="93">
        <v>20</v>
      </c>
      <c r="AF57" s="93">
        <v>0</v>
      </c>
      <c r="AG57" s="93">
        <v>160</v>
      </c>
      <c r="AH57" s="117">
        <v>8</v>
      </c>
      <c r="AI57" s="93">
        <v>10</v>
      </c>
      <c r="AJ57" s="93">
        <v>10</v>
      </c>
      <c r="AK57" s="93">
        <v>10</v>
      </c>
      <c r="AL57" s="94">
        <v>1</v>
      </c>
      <c r="AM57" s="93">
        <v>10</v>
      </c>
      <c r="AN57" s="93">
        <v>20</v>
      </c>
      <c r="AO57" s="93">
        <v>20</v>
      </c>
      <c r="AP57" s="94">
        <v>2</v>
      </c>
      <c r="AQ57" s="56" t="s">
        <v>45</v>
      </c>
      <c r="AR57" s="56" t="s">
        <v>45</v>
      </c>
      <c r="AS57" s="56" t="s">
        <v>45</v>
      </c>
      <c r="AT57" s="56" t="s">
        <v>45</v>
      </c>
      <c r="AU57" s="56" t="s">
        <v>45</v>
      </c>
      <c r="AV57" s="56" t="s">
        <v>45</v>
      </c>
      <c r="AW57" s="56" t="s">
        <v>45</v>
      </c>
      <c r="AX57" s="56" t="s">
        <v>45</v>
      </c>
      <c r="AY57" s="35"/>
    </row>
    <row r="58" ht="14.25" spans="1:51">
      <c r="A58" s="11"/>
      <c r="B58" s="18"/>
      <c r="C58" s="19"/>
      <c r="D58" s="161" t="s">
        <v>188</v>
      </c>
      <c r="E58" s="10"/>
      <c r="F58" s="15" t="s">
        <v>562</v>
      </c>
      <c r="G58" s="59">
        <v>0</v>
      </c>
      <c r="H58" s="64">
        <v>0</v>
      </c>
      <c r="I58" s="89"/>
      <c r="J58" s="89"/>
      <c r="K58" s="78" t="s">
        <v>45</v>
      </c>
      <c r="L58" s="56" t="s">
        <v>45</v>
      </c>
      <c r="M58" s="56" t="s">
        <v>45</v>
      </c>
      <c r="N58" s="56" t="s">
        <v>45</v>
      </c>
      <c r="O58" s="93">
        <v>1</v>
      </c>
      <c r="P58" s="93">
        <v>0</v>
      </c>
      <c r="Q58" s="93">
        <v>0</v>
      </c>
      <c r="R58" s="94">
        <v>0</v>
      </c>
      <c r="S58" s="93" t="s">
        <v>45</v>
      </c>
      <c r="T58" s="93" t="s">
        <v>45</v>
      </c>
      <c r="U58" s="93" t="s">
        <v>45</v>
      </c>
      <c r="V58" s="93" t="s">
        <v>45</v>
      </c>
      <c r="W58" s="93">
        <v>1</v>
      </c>
      <c r="X58" s="93">
        <v>0</v>
      </c>
      <c r="Y58" s="93">
        <v>0</v>
      </c>
      <c r="Z58" s="94">
        <v>0</v>
      </c>
      <c r="AA58" s="93" t="s">
        <v>45</v>
      </c>
      <c r="AB58" s="93" t="s">
        <v>45</v>
      </c>
      <c r="AC58" s="93" t="s">
        <v>45</v>
      </c>
      <c r="AD58" s="93" t="s">
        <v>45</v>
      </c>
      <c r="AE58" s="93" t="s">
        <v>45</v>
      </c>
      <c r="AF58" s="93" t="s">
        <v>45</v>
      </c>
      <c r="AG58" s="93" t="s">
        <v>45</v>
      </c>
      <c r="AH58" s="93" t="s">
        <v>45</v>
      </c>
      <c r="AI58" s="93" t="s">
        <v>45</v>
      </c>
      <c r="AJ58" s="93" t="s">
        <v>45</v>
      </c>
      <c r="AK58" s="93" t="s">
        <v>45</v>
      </c>
      <c r="AL58" s="93" t="s">
        <v>45</v>
      </c>
      <c r="AM58" s="93" t="s">
        <v>45</v>
      </c>
      <c r="AN58" s="93" t="s">
        <v>45</v>
      </c>
      <c r="AO58" s="93" t="s">
        <v>45</v>
      </c>
      <c r="AP58" s="93" t="s">
        <v>45</v>
      </c>
      <c r="AQ58" s="56" t="s">
        <v>45</v>
      </c>
      <c r="AR58" s="56" t="s">
        <v>45</v>
      </c>
      <c r="AS58" s="56" t="s">
        <v>45</v>
      </c>
      <c r="AT58" s="56" t="s">
        <v>45</v>
      </c>
      <c r="AU58" s="56" t="s">
        <v>45</v>
      </c>
      <c r="AV58" s="56" t="s">
        <v>45</v>
      </c>
      <c r="AW58" s="56" t="s">
        <v>45</v>
      </c>
      <c r="AX58" s="56" t="s">
        <v>45</v>
      </c>
      <c r="AY58" s="35"/>
    </row>
    <row r="59" ht="14.25" spans="1:51">
      <c r="A59" s="11"/>
      <c r="B59" s="18"/>
      <c r="C59" s="19"/>
      <c r="D59" s="161" t="s">
        <v>189</v>
      </c>
      <c r="E59" s="10"/>
      <c r="F59" s="15" t="s">
        <v>562</v>
      </c>
      <c r="G59" s="59">
        <v>1</v>
      </c>
      <c r="H59" s="64">
        <v>0.5</v>
      </c>
      <c r="I59" s="89"/>
      <c r="J59" s="89"/>
      <c r="K59" s="78" t="s">
        <v>45</v>
      </c>
      <c r="L59" s="56" t="s">
        <v>45</v>
      </c>
      <c r="M59" s="56" t="s">
        <v>45</v>
      </c>
      <c r="N59" s="56" t="s">
        <v>45</v>
      </c>
      <c r="O59" s="93" t="s">
        <v>45</v>
      </c>
      <c r="P59" s="93" t="s">
        <v>45</v>
      </c>
      <c r="Q59" s="93" t="s">
        <v>45</v>
      </c>
      <c r="R59" s="93" t="s">
        <v>45</v>
      </c>
      <c r="S59" s="93">
        <v>1</v>
      </c>
      <c r="T59" s="93">
        <v>1</v>
      </c>
      <c r="U59" s="93">
        <v>1</v>
      </c>
      <c r="V59" s="94">
        <v>1</v>
      </c>
      <c r="W59" s="93" t="s">
        <v>45</v>
      </c>
      <c r="X59" s="93" t="s">
        <v>45</v>
      </c>
      <c r="Y59" s="93" t="s">
        <v>45</v>
      </c>
      <c r="Z59" s="93" t="s">
        <v>45</v>
      </c>
      <c r="AA59" s="93" t="s">
        <v>45</v>
      </c>
      <c r="AB59" s="93" t="s">
        <v>45</v>
      </c>
      <c r="AC59" s="93" t="s">
        <v>45</v>
      </c>
      <c r="AD59" s="93" t="s">
        <v>45</v>
      </c>
      <c r="AE59" s="93">
        <v>1</v>
      </c>
      <c r="AF59" s="93">
        <v>0</v>
      </c>
      <c r="AG59" s="93">
        <v>0</v>
      </c>
      <c r="AH59" s="94">
        <v>0</v>
      </c>
      <c r="AI59" s="93" t="s">
        <v>45</v>
      </c>
      <c r="AJ59" s="93" t="s">
        <v>45</v>
      </c>
      <c r="AK59" s="93" t="s">
        <v>45</v>
      </c>
      <c r="AL59" s="93" t="s">
        <v>45</v>
      </c>
      <c r="AM59" s="93" t="s">
        <v>45</v>
      </c>
      <c r="AN59" s="93" t="s">
        <v>45</v>
      </c>
      <c r="AO59" s="93" t="s">
        <v>45</v>
      </c>
      <c r="AP59" s="93" t="s">
        <v>45</v>
      </c>
      <c r="AQ59" s="56" t="s">
        <v>45</v>
      </c>
      <c r="AR59" s="56" t="s">
        <v>45</v>
      </c>
      <c r="AS59" s="56" t="s">
        <v>45</v>
      </c>
      <c r="AT59" s="56" t="s">
        <v>45</v>
      </c>
      <c r="AU59" s="56" t="s">
        <v>45</v>
      </c>
      <c r="AV59" s="56" t="s">
        <v>45</v>
      </c>
      <c r="AW59" s="56" t="s">
        <v>45</v>
      </c>
      <c r="AX59" s="56" t="s">
        <v>45</v>
      </c>
      <c r="AY59" s="35"/>
    </row>
    <row r="60" ht="54" spans="1:51">
      <c r="A60" s="11"/>
      <c r="B60" s="18"/>
      <c r="C60" s="19"/>
      <c r="D60" s="161" t="s">
        <v>190</v>
      </c>
      <c r="E60" s="10"/>
      <c r="F60" s="15" t="s">
        <v>562</v>
      </c>
      <c r="G60" s="54"/>
      <c r="H60" s="62"/>
      <c r="I60" s="89"/>
      <c r="J60" s="89"/>
      <c r="K60" s="104"/>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35" t="s">
        <v>393</v>
      </c>
    </row>
    <row r="61" ht="81" spans="1:51">
      <c r="A61" s="11"/>
      <c r="B61" s="18"/>
      <c r="C61" s="19"/>
      <c r="D61" s="161" t="s">
        <v>191</v>
      </c>
      <c r="E61" s="10"/>
      <c r="F61" s="15" t="s">
        <v>192</v>
      </c>
      <c r="G61" s="59">
        <v>30</v>
      </c>
      <c r="H61" s="68">
        <v>0.04</v>
      </c>
      <c r="I61" s="164" t="s">
        <v>194</v>
      </c>
      <c r="J61" s="164" t="s">
        <v>480</v>
      </c>
      <c r="K61" s="56" t="s">
        <v>45</v>
      </c>
      <c r="L61" s="56" t="s">
        <v>45</v>
      </c>
      <c r="M61" s="56" t="s">
        <v>45</v>
      </c>
      <c r="N61" s="56" t="s">
        <v>45</v>
      </c>
      <c r="O61" s="56" t="s">
        <v>45</v>
      </c>
      <c r="P61" s="56" t="s">
        <v>45</v>
      </c>
      <c r="Q61" s="56" t="s">
        <v>45</v>
      </c>
      <c r="R61" s="56" t="s">
        <v>45</v>
      </c>
      <c r="S61" s="56">
        <v>30</v>
      </c>
      <c r="T61" s="93">
        <v>0</v>
      </c>
      <c r="U61" s="93">
        <v>30</v>
      </c>
      <c r="V61" s="94">
        <v>1</v>
      </c>
      <c r="W61" s="56" t="s">
        <v>45</v>
      </c>
      <c r="X61" s="56" t="s">
        <v>45</v>
      </c>
      <c r="Y61" s="56" t="s">
        <v>45</v>
      </c>
      <c r="Z61" s="56" t="s">
        <v>45</v>
      </c>
      <c r="AA61" s="181">
        <v>270</v>
      </c>
      <c r="AB61" s="94">
        <v>0.1</v>
      </c>
      <c r="AC61" s="94">
        <v>0.2</v>
      </c>
      <c r="AD61" s="94">
        <v>0.2</v>
      </c>
      <c r="AE61" s="56">
        <v>270</v>
      </c>
      <c r="AF61" s="94">
        <v>0.15</v>
      </c>
      <c r="AG61" s="94">
        <v>0.7</v>
      </c>
      <c r="AH61" s="94">
        <v>0.7</v>
      </c>
      <c r="AI61" s="56" t="s">
        <v>45</v>
      </c>
      <c r="AJ61" s="56" t="s">
        <v>45</v>
      </c>
      <c r="AK61" s="56" t="s">
        <v>45</v>
      </c>
      <c r="AL61" s="56" t="s">
        <v>45</v>
      </c>
      <c r="AM61" s="56">
        <v>180</v>
      </c>
      <c r="AN61" s="94">
        <v>0.3</v>
      </c>
      <c r="AO61" s="94">
        <v>0.6</v>
      </c>
      <c r="AP61" s="94">
        <v>0.6</v>
      </c>
      <c r="AQ61" s="56" t="s">
        <v>45</v>
      </c>
      <c r="AR61" s="56" t="s">
        <v>45</v>
      </c>
      <c r="AS61" s="56" t="s">
        <v>45</v>
      </c>
      <c r="AT61" s="56" t="s">
        <v>45</v>
      </c>
      <c r="AU61" s="56" t="s">
        <v>45</v>
      </c>
      <c r="AV61" s="56" t="s">
        <v>45</v>
      </c>
      <c r="AW61" s="56" t="s">
        <v>45</v>
      </c>
      <c r="AX61" s="56" t="s">
        <v>45</v>
      </c>
      <c r="AY61" s="35" t="s">
        <v>195</v>
      </c>
    </row>
    <row r="62" ht="24" customHeight="true" spans="1:51">
      <c r="A62" s="11"/>
      <c r="B62" s="20"/>
      <c r="C62" s="21"/>
      <c r="D62" s="161" t="s">
        <v>196</v>
      </c>
      <c r="E62" s="10"/>
      <c r="F62" s="15" t="s">
        <v>192</v>
      </c>
      <c r="G62" s="59">
        <v>1</v>
      </c>
      <c r="H62" s="68">
        <v>0.25</v>
      </c>
      <c r="I62" s="6"/>
      <c r="J62" s="6"/>
      <c r="K62" s="93" t="s">
        <v>45</v>
      </c>
      <c r="L62" s="93" t="s">
        <v>45</v>
      </c>
      <c r="M62" s="93" t="s">
        <v>45</v>
      </c>
      <c r="N62" s="93" t="s">
        <v>45</v>
      </c>
      <c r="O62" s="93" t="s">
        <v>45</v>
      </c>
      <c r="P62" s="93" t="s">
        <v>45</v>
      </c>
      <c r="Q62" s="93" t="s">
        <v>45</v>
      </c>
      <c r="R62" s="93" t="s">
        <v>45</v>
      </c>
      <c r="S62" s="93">
        <v>1</v>
      </c>
      <c r="T62" s="93">
        <v>0</v>
      </c>
      <c r="U62" s="93">
        <v>1</v>
      </c>
      <c r="V62" s="94">
        <v>1</v>
      </c>
      <c r="W62" s="93" t="s">
        <v>45</v>
      </c>
      <c r="X62" s="93" t="s">
        <v>45</v>
      </c>
      <c r="Y62" s="93" t="s">
        <v>45</v>
      </c>
      <c r="Z62" s="93" t="s">
        <v>45</v>
      </c>
      <c r="AA62" s="93">
        <v>1</v>
      </c>
      <c r="AB62" s="94">
        <v>0.1</v>
      </c>
      <c r="AC62" s="94">
        <v>0.2</v>
      </c>
      <c r="AD62" s="94">
        <v>0.2</v>
      </c>
      <c r="AE62" s="93">
        <v>1</v>
      </c>
      <c r="AF62" s="94">
        <v>0.15</v>
      </c>
      <c r="AG62" s="94">
        <v>0.7</v>
      </c>
      <c r="AH62" s="94">
        <v>0.7</v>
      </c>
      <c r="AI62" s="93" t="s">
        <v>45</v>
      </c>
      <c r="AJ62" s="93" t="s">
        <v>45</v>
      </c>
      <c r="AK62" s="93" t="s">
        <v>45</v>
      </c>
      <c r="AL62" s="93" t="s">
        <v>45</v>
      </c>
      <c r="AM62" s="93">
        <v>1</v>
      </c>
      <c r="AN62" s="94">
        <v>0.3</v>
      </c>
      <c r="AO62" s="94">
        <v>0.6</v>
      </c>
      <c r="AP62" s="94">
        <v>0.6</v>
      </c>
      <c r="AQ62" s="56" t="s">
        <v>45</v>
      </c>
      <c r="AR62" s="56" t="s">
        <v>45</v>
      </c>
      <c r="AS62" s="56" t="s">
        <v>45</v>
      </c>
      <c r="AT62" s="56" t="s">
        <v>45</v>
      </c>
      <c r="AU62" s="56" t="s">
        <v>45</v>
      </c>
      <c r="AV62" s="56" t="s">
        <v>45</v>
      </c>
      <c r="AW62" s="56" t="s">
        <v>45</v>
      </c>
      <c r="AX62" s="56" t="s">
        <v>45</v>
      </c>
      <c r="AY62" s="35"/>
    </row>
    <row r="63" ht="114" spans="1:51">
      <c r="A63" s="11"/>
      <c r="B63" s="159">
        <v>22</v>
      </c>
      <c r="C63" s="10" t="s">
        <v>197</v>
      </c>
      <c r="D63" s="10" t="s">
        <v>198</v>
      </c>
      <c r="E63" s="10"/>
      <c r="F63" s="15" t="s">
        <v>192</v>
      </c>
      <c r="G63" s="59">
        <v>1446</v>
      </c>
      <c r="H63" s="94">
        <v>0.964</v>
      </c>
      <c r="I63" s="150" t="s">
        <v>200</v>
      </c>
      <c r="J63" s="150" t="s">
        <v>481</v>
      </c>
      <c r="K63" s="93" t="s">
        <v>45</v>
      </c>
      <c r="L63" s="93" t="s">
        <v>45</v>
      </c>
      <c r="M63" s="93" t="s">
        <v>45</v>
      </c>
      <c r="N63" s="93" t="s">
        <v>45</v>
      </c>
      <c r="O63" s="93" t="s">
        <v>45</v>
      </c>
      <c r="P63" s="93" t="s">
        <v>45</v>
      </c>
      <c r="Q63" s="93" t="s">
        <v>45</v>
      </c>
      <c r="R63" s="93" t="s">
        <v>45</v>
      </c>
      <c r="S63" s="93" t="s">
        <v>45</v>
      </c>
      <c r="T63" s="93" t="s">
        <v>45</v>
      </c>
      <c r="U63" s="93" t="s">
        <v>45</v>
      </c>
      <c r="V63" s="93" t="s">
        <v>45</v>
      </c>
      <c r="W63" s="93">
        <v>1500</v>
      </c>
      <c r="X63" s="93">
        <v>1446</v>
      </c>
      <c r="Y63" s="93">
        <v>1446</v>
      </c>
      <c r="Z63" s="94">
        <v>0.964</v>
      </c>
      <c r="AA63" s="56" t="s">
        <v>45</v>
      </c>
      <c r="AB63" s="56" t="s">
        <v>45</v>
      </c>
      <c r="AC63" s="56" t="s">
        <v>45</v>
      </c>
      <c r="AD63" s="56" t="s">
        <v>45</v>
      </c>
      <c r="AE63" s="56" t="s">
        <v>45</v>
      </c>
      <c r="AF63" s="56" t="s">
        <v>45</v>
      </c>
      <c r="AG63" s="56" t="s">
        <v>45</v>
      </c>
      <c r="AH63" s="56" t="s">
        <v>45</v>
      </c>
      <c r="AI63" s="56" t="s">
        <v>45</v>
      </c>
      <c r="AJ63" s="56" t="s">
        <v>45</v>
      </c>
      <c r="AK63" s="56" t="s">
        <v>45</v>
      </c>
      <c r="AL63" s="56" t="s">
        <v>45</v>
      </c>
      <c r="AM63" s="56" t="s">
        <v>45</v>
      </c>
      <c r="AN63" s="56" t="s">
        <v>45</v>
      </c>
      <c r="AO63" s="56" t="s">
        <v>45</v>
      </c>
      <c r="AP63" s="56" t="s">
        <v>45</v>
      </c>
      <c r="AQ63" s="56" t="s">
        <v>45</v>
      </c>
      <c r="AR63" s="56" t="s">
        <v>45</v>
      </c>
      <c r="AS63" s="56" t="s">
        <v>45</v>
      </c>
      <c r="AT63" s="56" t="s">
        <v>45</v>
      </c>
      <c r="AU63" s="56" t="s">
        <v>45</v>
      </c>
      <c r="AV63" s="56" t="s">
        <v>45</v>
      </c>
      <c r="AW63" s="56" t="s">
        <v>45</v>
      </c>
      <c r="AX63" s="56" t="s">
        <v>45</v>
      </c>
      <c r="AY63" s="35"/>
    </row>
    <row r="64" ht="71.25" spans="1:51">
      <c r="A64" s="11"/>
      <c r="B64" s="159">
        <v>23</v>
      </c>
      <c r="C64" s="10" t="s">
        <v>201</v>
      </c>
      <c r="D64" s="10" t="s">
        <v>202</v>
      </c>
      <c r="E64" s="10"/>
      <c r="F64" s="15" t="s">
        <v>192</v>
      </c>
      <c r="G64" s="164">
        <v>101</v>
      </c>
      <c r="H64" s="165">
        <v>0.4469</v>
      </c>
      <c r="I64" s="150" t="s">
        <v>620</v>
      </c>
      <c r="J64" s="150" t="s">
        <v>621</v>
      </c>
      <c r="K64" s="96">
        <v>24</v>
      </c>
      <c r="L64" s="93">
        <v>0</v>
      </c>
      <c r="M64" s="93">
        <v>0</v>
      </c>
      <c r="N64" s="94">
        <v>0</v>
      </c>
      <c r="O64" s="59" t="s">
        <v>45</v>
      </c>
      <c r="P64" s="59" t="s">
        <v>45</v>
      </c>
      <c r="Q64" s="59" t="s">
        <v>45</v>
      </c>
      <c r="R64" s="59" t="s">
        <v>45</v>
      </c>
      <c r="S64" s="59">
        <v>11</v>
      </c>
      <c r="T64" s="59">
        <v>0</v>
      </c>
      <c r="U64" s="59">
        <v>0</v>
      </c>
      <c r="V64" s="68">
        <v>0</v>
      </c>
      <c r="W64" s="59">
        <v>43</v>
      </c>
      <c r="X64" s="59">
        <v>0</v>
      </c>
      <c r="Y64" s="59">
        <v>43</v>
      </c>
      <c r="Z64" s="68">
        <v>1</v>
      </c>
      <c r="AA64" s="59">
        <v>30</v>
      </c>
      <c r="AB64" s="59">
        <v>0</v>
      </c>
      <c r="AC64" s="59">
        <v>0</v>
      </c>
      <c r="AD64" s="68">
        <v>0</v>
      </c>
      <c r="AE64" s="59">
        <v>59</v>
      </c>
      <c r="AF64" s="59">
        <v>0</v>
      </c>
      <c r="AG64" s="59">
        <v>39</v>
      </c>
      <c r="AH64" s="68">
        <v>0.661</v>
      </c>
      <c r="AI64" s="59">
        <v>19</v>
      </c>
      <c r="AJ64" s="59">
        <v>19</v>
      </c>
      <c r="AK64" s="59">
        <v>19</v>
      </c>
      <c r="AL64" s="68">
        <v>1</v>
      </c>
      <c r="AM64" s="59">
        <v>40</v>
      </c>
      <c r="AN64" s="59">
        <v>0</v>
      </c>
      <c r="AO64" s="59">
        <v>0</v>
      </c>
      <c r="AP64" s="68">
        <v>0</v>
      </c>
      <c r="AQ64" s="93" t="s">
        <v>45</v>
      </c>
      <c r="AR64" s="93" t="s">
        <v>45</v>
      </c>
      <c r="AS64" s="93" t="s">
        <v>45</v>
      </c>
      <c r="AT64" s="93" t="s">
        <v>45</v>
      </c>
      <c r="AU64" s="56" t="s">
        <v>45</v>
      </c>
      <c r="AV64" s="56" t="s">
        <v>45</v>
      </c>
      <c r="AW64" s="56" t="s">
        <v>45</v>
      </c>
      <c r="AX64" s="56" t="s">
        <v>45</v>
      </c>
      <c r="AY64" s="35"/>
    </row>
    <row r="65" ht="128.25" spans="1:51">
      <c r="A65" s="11"/>
      <c r="B65" s="159">
        <v>24</v>
      </c>
      <c r="C65" s="10" t="s">
        <v>205</v>
      </c>
      <c r="D65" s="10" t="s">
        <v>206</v>
      </c>
      <c r="E65" s="10"/>
      <c r="F65" s="15" t="s">
        <v>192</v>
      </c>
      <c r="G65" s="59">
        <v>13895</v>
      </c>
      <c r="H65" s="64">
        <v>0.9709</v>
      </c>
      <c r="I65" s="59" t="s">
        <v>208</v>
      </c>
      <c r="J65" s="59" t="s">
        <v>622</v>
      </c>
      <c r="K65" s="96">
        <v>5558</v>
      </c>
      <c r="L65" s="93">
        <v>5354</v>
      </c>
      <c r="M65" s="93">
        <v>5354</v>
      </c>
      <c r="N65" s="94">
        <v>0.9632</v>
      </c>
      <c r="O65" s="59">
        <v>104</v>
      </c>
      <c r="P65" s="59">
        <v>82</v>
      </c>
      <c r="Q65" s="59">
        <v>82</v>
      </c>
      <c r="R65" s="68">
        <v>0.7885</v>
      </c>
      <c r="S65" s="59">
        <v>1357</v>
      </c>
      <c r="T65" s="59">
        <v>1220</v>
      </c>
      <c r="U65" s="59">
        <v>1220</v>
      </c>
      <c r="V65" s="68">
        <v>0.899</v>
      </c>
      <c r="W65" s="59">
        <v>343</v>
      </c>
      <c r="X65" s="59">
        <v>336</v>
      </c>
      <c r="Y65" s="59">
        <v>372</v>
      </c>
      <c r="Z65" s="68">
        <v>1.0845</v>
      </c>
      <c r="AA65" s="59">
        <v>4071</v>
      </c>
      <c r="AB65" s="59">
        <v>3952</v>
      </c>
      <c r="AC65" s="59">
        <v>3952</v>
      </c>
      <c r="AD65" s="68">
        <v>0.9708</v>
      </c>
      <c r="AE65" s="59">
        <v>1538</v>
      </c>
      <c r="AF65" s="59">
        <v>1521</v>
      </c>
      <c r="AG65" s="59">
        <v>1521</v>
      </c>
      <c r="AH65" s="68">
        <v>0.9889</v>
      </c>
      <c r="AI65" s="59">
        <v>262</v>
      </c>
      <c r="AJ65" s="59">
        <v>269</v>
      </c>
      <c r="AK65" s="59">
        <v>269</v>
      </c>
      <c r="AL65" s="68">
        <v>1.0267</v>
      </c>
      <c r="AM65" s="59">
        <v>1078</v>
      </c>
      <c r="AN65" s="59">
        <v>710</v>
      </c>
      <c r="AO65" s="59">
        <v>1125</v>
      </c>
      <c r="AP65" s="68">
        <v>1.0436</v>
      </c>
      <c r="AQ65" s="93" t="s">
        <v>45</v>
      </c>
      <c r="AR65" s="93" t="s">
        <v>45</v>
      </c>
      <c r="AS65" s="93" t="s">
        <v>45</v>
      </c>
      <c r="AT65" s="93" t="s">
        <v>45</v>
      </c>
      <c r="AU65" s="56" t="s">
        <v>45</v>
      </c>
      <c r="AV65" s="56" t="s">
        <v>45</v>
      </c>
      <c r="AW65" s="56" t="s">
        <v>45</v>
      </c>
      <c r="AX65" s="56" t="s">
        <v>45</v>
      </c>
      <c r="AY65" s="35"/>
    </row>
    <row r="66" ht="19.5" spans="1:51">
      <c r="A66" s="11"/>
      <c r="B66" s="14"/>
      <c r="C66" s="10"/>
      <c r="D66" s="10" t="s">
        <v>209</v>
      </c>
      <c r="E66" s="10"/>
      <c r="F66" s="15" t="s">
        <v>91</v>
      </c>
      <c r="G66" s="59">
        <v>0</v>
      </c>
      <c r="H66" s="64">
        <v>0</v>
      </c>
      <c r="I66" s="148" t="s">
        <v>564</v>
      </c>
      <c r="J66" s="148" t="s">
        <v>565</v>
      </c>
      <c r="K66" s="96" t="s">
        <v>45</v>
      </c>
      <c r="L66" s="93" t="s">
        <v>45</v>
      </c>
      <c r="M66" s="93" t="s">
        <v>45</v>
      </c>
      <c r="N66" s="93" t="s">
        <v>45</v>
      </c>
      <c r="O66" s="119">
        <v>15</v>
      </c>
      <c r="P66" s="59">
        <v>0</v>
      </c>
      <c r="Q66" s="59">
        <v>0</v>
      </c>
      <c r="R66" s="68">
        <v>0</v>
      </c>
      <c r="S66" s="119">
        <v>9</v>
      </c>
      <c r="T66" s="59">
        <v>0</v>
      </c>
      <c r="U66" s="59">
        <v>0</v>
      </c>
      <c r="V66" s="68">
        <v>0</v>
      </c>
      <c r="W66" s="119">
        <v>4</v>
      </c>
      <c r="X66" s="59">
        <v>0</v>
      </c>
      <c r="Y66" s="59">
        <v>0</v>
      </c>
      <c r="Z66" s="68">
        <v>0</v>
      </c>
      <c r="AA66" s="119">
        <v>20</v>
      </c>
      <c r="AB66" s="119">
        <v>0</v>
      </c>
      <c r="AC66" s="119">
        <v>0</v>
      </c>
      <c r="AD66" s="120">
        <v>0</v>
      </c>
      <c r="AE66" s="119">
        <v>16</v>
      </c>
      <c r="AF66" s="59">
        <v>0</v>
      </c>
      <c r="AG66" s="59">
        <v>0</v>
      </c>
      <c r="AH66" s="68">
        <v>0</v>
      </c>
      <c r="AI66" s="119">
        <v>9</v>
      </c>
      <c r="AJ66" s="59">
        <v>0</v>
      </c>
      <c r="AK66" s="59">
        <v>0</v>
      </c>
      <c r="AL66" s="68">
        <v>0</v>
      </c>
      <c r="AM66" s="119">
        <v>9</v>
      </c>
      <c r="AN66" s="59">
        <v>0</v>
      </c>
      <c r="AO66" s="59">
        <v>0</v>
      </c>
      <c r="AP66" s="68">
        <v>0</v>
      </c>
      <c r="AQ66" s="93" t="s">
        <v>45</v>
      </c>
      <c r="AR66" s="93" t="s">
        <v>45</v>
      </c>
      <c r="AS66" s="93" t="s">
        <v>45</v>
      </c>
      <c r="AT66" s="93" t="s">
        <v>45</v>
      </c>
      <c r="AU66" s="56" t="s">
        <v>45</v>
      </c>
      <c r="AV66" s="56" t="s">
        <v>45</v>
      </c>
      <c r="AW66" s="56" t="s">
        <v>45</v>
      </c>
      <c r="AX66" s="56" t="s">
        <v>45</v>
      </c>
      <c r="AY66" s="41" t="s">
        <v>212</v>
      </c>
    </row>
    <row r="67" ht="19.5" spans="1:51">
      <c r="A67" s="11"/>
      <c r="B67" s="14"/>
      <c r="C67" s="10"/>
      <c r="D67" s="10" t="s">
        <v>213</v>
      </c>
      <c r="E67" s="10"/>
      <c r="F67" s="15" t="s">
        <v>91</v>
      </c>
      <c r="G67" s="59">
        <v>0</v>
      </c>
      <c r="H67" s="64">
        <v>0</v>
      </c>
      <c r="I67" s="10"/>
      <c r="J67" s="10"/>
      <c r="K67" s="96" t="s">
        <v>45</v>
      </c>
      <c r="L67" s="93" t="s">
        <v>45</v>
      </c>
      <c r="M67" s="93" t="s">
        <v>45</v>
      </c>
      <c r="N67" s="93" t="s">
        <v>45</v>
      </c>
      <c r="O67" s="119">
        <v>6</v>
      </c>
      <c r="P67" s="59">
        <v>0</v>
      </c>
      <c r="Q67" s="59">
        <v>0</v>
      </c>
      <c r="R67" s="68">
        <v>0</v>
      </c>
      <c r="S67" s="119">
        <v>9</v>
      </c>
      <c r="T67" s="59">
        <v>0</v>
      </c>
      <c r="U67" s="59">
        <v>0</v>
      </c>
      <c r="V67" s="68">
        <v>0</v>
      </c>
      <c r="W67" s="119">
        <v>3</v>
      </c>
      <c r="X67" s="59">
        <v>0</v>
      </c>
      <c r="Y67" s="59">
        <v>0</v>
      </c>
      <c r="Z67" s="68">
        <v>0</v>
      </c>
      <c r="AA67" s="119">
        <v>20</v>
      </c>
      <c r="AB67" s="119">
        <v>0</v>
      </c>
      <c r="AC67" s="119">
        <v>0</v>
      </c>
      <c r="AD67" s="120">
        <v>0</v>
      </c>
      <c r="AE67" s="119">
        <v>9</v>
      </c>
      <c r="AF67" s="59">
        <v>0</v>
      </c>
      <c r="AG67" s="59">
        <v>0</v>
      </c>
      <c r="AH67" s="68">
        <v>0</v>
      </c>
      <c r="AI67" s="119">
        <v>3</v>
      </c>
      <c r="AJ67" s="59">
        <v>0</v>
      </c>
      <c r="AK67" s="59">
        <v>0</v>
      </c>
      <c r="AL67" s="68">
        <v>0</v>
      </c>
      <c r="AM67" s="119">
        <v>5</v>
      </c>
      <c r="AN67" s="59">
        <v>0</v>
      </c>
      <c r="AO67" s="59">
        <v>0</v>
      </c>
      <c r="AP67" s="68">
        <v>0</v>
      </c>
      <c r="AQ67" s="93" t="s">
        <v>45</v>
      </c>
      <c r="AR67" s="93" t="s">
        <v>45</v>
      </c>
      <c r="AS67" s="93" t="s">
        <v>45</v>
      </c>
      <c r="AT67" s="93" t="s">
        <v>45</v>
      </c>
      <c r="AU67" s="56" t="s">
        <v>45</v>
      </c>
      <c r="AV67" s="56" t="s">
        <v>45</v>
      </c>
      <c r="AW67" s="56" t="s">
        <v>45</v>
      </c>
      <c r="AX67" s="56" t="s">
        <v>45</v>
      </c>
      <c r="AY67" s="23"/>
    </row>
    <row r="68" ht="82.5" customHeight="true" spans="1:51">
      <c r="A68" s="11"/>
      <c r="B68" s="159">
        <v>25</v>
      </c>
      <c r="C68" s="10" t="s">
        <v>214</v>
      </c>
      <c r="D68" s="10" t="s">
        <v>215</v>
      </c>
      <c r="E68" s="10"/>
      <c r="F68" s="15" t="s">
        <v>192</v>
      </c>
      <c r="G68" s="59">
        <v>20721</v>
      </c>
      <c r="H68" s="68">
        <v>0.9009</v>
      </c>
      <c r="I68" s="59" t="s">
        <v>217</v>
      </c>
      <c r="J68" s="59" t="s">
        <v>486</v>
      </c>
      <c r="K68" s="96" t="s">
        <v>45</v>
      </c>
      <c r="L68" s="93" t="s">
        <v>45</v>
      </c>
      <c r="M68" s="93" t="s">
        <v>45</v>
      </c>
      <c r="N68" s="93" t="s">
        <v>45</v>
      </c>
      <c r="O68" s="93">
        <v>3445</v>
      </c>
      <c r="P68" s="93">
        <v>114</v>
      </c>
      <c r="Q68" s="93">
        <v>2959</v>
      </c>
      <c r="R68" s="94">
        <v>0.8589</v>
      </c>
      <c r="S68" s="93">
        <v>2631</v>
      </c>
      <c r="T68" s="93">
        <v>600</v>
      </c>
      <c r="U68" s="93">
        <v>2380</v>
      </c>
      <c r="V68" s="94">
        <v>0.9045</v>
      </c>
      <c r="W68" s="93">
        <v>1612</v>
      </c>
      <c r="X68" s="93">
        <v>201</v>
      </c>
      <c r="Y68" s="93">
        <v>861</v>
      </c>
      <c r="Z68" s="94">
        <v>0.5341</v>
      </c>
      <c r="AA68" s="93">
        <v>7073</v>
      </c>
      <c r="AB68" s="93">
        <v>100</v>
      </c>
      <c r="AC68" s="93">
        <v>7393</v>
      </c>
      <c r="AD68" s="94">
        <v>1.0452</v>
      </c>
      <c r="AE68" s="93">
        <v>4269</v>
      </c>
      <c r="AF68" s="93">
        <v>26</v>
      </c>
      <c r="AG68" s="93">
        <v>4324</v>
      </c>
      <c r="AH68" s="94">
        <v>1.0128</v>
      </c>
      <c r="AI68" s="93">
        <v>1562</v>
      </c>
      <c r="AJ68" s="93">
        <v>120</v>
      </c>
      <c r="AK68" s="93">
        <v>1241</v>
      </c>
      <c r="AL68" s="94">
        <v>0.7945</v>
      </c>
      <c r="AM68" s="93">
        <v>2408</v>
      </c>
      <c r="AN68" s="93">
        <v>370</v>
      </c>
      <c r="AO68" s="93">
        <v>1563</v>
      </c>
      <c r="AP68" s="94">
        <v>0.6491</v>
      </c>
      <c r="AQ68" s="93" t="s">
        <v>45</v>
      </c>
      <c r="AR68" s="93" t="s">
        <v>45</v>
      </c>
      <c r="AS68" s="93" t="s">
        <v>45</v>
      </c>
      <c r="AT68" s="93" t="s">
        <v>45</v>
      </c>
      <c r="AU68" s="56" t="s">
        <v>45</v>
      </c>
      <c r="AV68" s="56" t="s">
        <v>45</v>
      </c>
      <c r="AW68" s="56" t="s">
        <v>45</v>
      </c>
      <c r="AX68" s="56" t="s">
        <v>45</v>
      </c>
      <c r="AY68" s="35"/>
    </row>
    <row r="69" ht="156" customHeight="true" spans="1:51">
      <c r="A69" s="6"/>
      <c r="B69" s="14"/>
      <c r="C69" s="10"/>
      <c r="D69" s="10" t="s">
        <v>218</v>
      </c>
      <c r="E69" s="10"/>
      <c r="F69" s="15" t="s">
        <v>192</v>
      </c>
      <c r="G69" s="59">
        <v>83721</v>
      </c>
      <c r="H69" s="68">
        <v>0.9735</v>
      </c>
      <c r="I69" s="89"/>
      <c r="J69" s="89"/>
      <c r="K69" s="93" t="s">
        <v>45</v>
      </c>
      <c r="L69" s="93" t="s">
        <v>45</v>
      </c>
      <c r="M69" s="93" t="s">
        <v>45</v>
      </c>
      <c r="N69" s="93" t="s">
        <v>45</v>
      </c>
      <c r="O69" s="93">
        <v>13988</v>
      </c>
      <c r="P69" s="93">
        <v>13446</v>
      </c>
      <c r="Q69" s="93">
        <v>13446</v>
      </c>
      <c r="R69" s="94">
        <v>0.9613</v>
      </c>
      <c r="S69" s="93">
        <v>9360</v>
      </c>
      <c r="T69" s="93">
        <v>9134</v>
      </c>
      <c r="U69" s="93">
        <v>9134</v>
      </c>
      <c r="V69" s="94">
        <v>0.9759</v>
      </c>
      <c r="W69" s="93">
        <v>5735</v>
      </c>
      <c r="X69" s="93">
        <v>4999</v>
      </c>
      <c r="Y69" s="93">
        <v>4999</v>
      </c>
      <c r="Z69" s="94">
        <v>0.8717</v>
      </c>
      <c r="AA69" s="93">
        <v>26880</v>
      </c>
      <c r="AB69" s="93">
        <v>27178</v>
      </c>
      <c r="AC69" s="93">
        <v>27178</v>
      </c>
      <c r="AD69" s="94">
        <v>1.0111</v>
      </c>
      <c r="AE69" s="93">
        <v>15189</v>
      </c>
      <c r="AF69" s="93">
        <v>15282</v>
      </c>
      <c r="AG69" s="93">
        <v>15282</v>
      </c>
      <c r="AH69" s="94">
        <v>1.0061</v>
      </c>
      <c r="AI69" s="93">
        <v>5561</v>
      </c>
      <c r="AJ69" s="93">
        <v>5254</v>
      </c>
      <c r="AK69" s="93">
        <v>5254</v>
      </c>
      <c r="AL69" s="94">
        <v>0.9448</v>
      </c>
      <c r="AM69" s="93">
        <v>9287</v>
      </c>
      <c r="AN69" s="93">
        <v>8428</v>
      </c>
      <c r="AO69" s="93">
        <v>8428</v>
      </c>
      <c r="AP69" s="94">
        <v>0.9075</v>
      </c>
      <c r="AQ69" s="93" t="s">
        <v>45</v>
      </c>
      <c r="AR69" s="93" t="s">
        <v>45</v>
      </c>
      <c r="AS69" s="93" t="s">
        <v>45</v>
      </c>
      <c r="AT69" s="93" t="s">
        <v>45</v>
      </c>
      <c r="AU69" s="56" t="s">
        <v>45</v>
      </c>
      <c r="AV69" s="56" t="s">
        <v>45</v>
      </c>
      <c r="AW69" s="56" t="s">
        <v>45</v>
      </c>
      <c r="AX69" s="56" t="s">
        <v>45</v>
      </c>
      <c r="AY69" s="35"/>
    </row>
    <row r="70" ht="14.25" spans="1:51">
      <c r="A70" s="8" t="s">
        <v>219</v>
      </c>
      <c r="B70" s="160">
        <v>26</v>
      </c>
      <c r="C70" s="17" t="s">
        <v>220</v>
      </c>
      <c r="D70" s="10" t="s">
        <v>396</v>
      </c>
      <c r="E70" s="10"/>
      <c r="F70" s="17" t="s">
        <v>562</v>
      </c>
      <c r="G70" s="59">
        <v>27</v>
      </c>
      <c r="H70" s="68">
        <v>1.8</v>
      </c>
      <c r="I70" s="171" t="s">
        <v>623</v>
      </c>
      <c r="J70" s="171" t="s">
        <v>624</v>
      </c>
      <c r="K70" s="56" t="s">
        <v>45</v>
      </c>
      <c r="L70" s="56" t="s">
        <v>45</v>
      </c>
      <c r="M70" s="54">
        <v>14</v>
      </c>
      <c r="N70" s="56" t="s">
        <v>45</v>
      </c>
      <c r="O70" s="56" t="s">
        <v>45</v>
      </c>
      <c r="P70" s="56" t="s">
        <v>45</v>
      </c>
      <c r="Q70" s="54" t="s">
        <v>45</v>
      </c>
      <c r="R70" s="56" t="s">
        <v>45</v>
      </c>
      <c r="S70" s="56" t="s">
        <v>45</v>
      </c>
      <c r="T70" s="56" t="s">
        <v>45</v>
      </c>
      <c r="U70" s="54">
        <v>3</v>
      </c>
      <c r="V70" s="56" t="s">
        <v>45</v>
      </c>
      <c r="W70" s="56" t="s">
        <v>45</v>
      </c>
      <c r="X70" s="56" t="s">
        <v>45</v>
      </c>
      <c r="Y70" s="54">
        <v>2</v>
      </c>
      <c r="Z70" s="56" t="s">
        <v>45</v>
      </c>
      <c r="AA70" s="56" t="s">
        <v>45</v>
      </c>
      <c r="AB70" s="56" t="s">
        <v>45</v>
      </c>
      <c r="AC70" s="54">
        <v>2</v>
      </c>
      <c r="AD70" s="56" t="s">
        <v>45</v>
      </c>
      <c r="AE70" s="56" t="s">
        <v>45</v>
      </c>
      <c r="AF70" s="56" t="s">
        <v>45</v>
      </c>
      <c r="AG70" s="54">
        <v>2</v>
      </c>
      <c r="AH70" s="56" t="s">
        <v>45</v>
      </c>
      <c r="AI70" s="56" t="s">
        <v>45</v>
      </c>
      <c r="AJ70" s="56" t="s">
        <v>45</v>
      </c>
      <c r="AK70" s="54">
        <v>1</v>
      </c>
      <c r="AL70" s="56" t="s">
        <v>45</v>
      </c>
      <c r="AM70" s="56" t="s">
        <v>45</v>
      </c>
      <c r="AN70" s="56" t="s">
        <v>45</v>
      </c>
      <c r="AO70" s="54">
        <v>3</v>
      </c>
      <c r="AP70" s="56" t="s">
        <v>45</v>
      </c>
      <c r="AQ70" s="56" t="s">
        <v>45</v>
      </c>
      <c r="AR70" s="56" t="s">
        <v>45</v>
      </c>
      <c r="AS70" s="56" t="s">
        <v>45</v>
      </c>
      <c r="AT70" s="109" t="s">
        <v>45</v>
      </c>
      <c r="AU70" s="56" t="s">
        <v>45</v>
      </c>
      <c r="AV70" s="56" t="s">
        <v>45</v>
      </c>
      <c r="AW70" s="56" t="s">
        <v>45</v>
      </c>
      <c r="AX70" s="109" t="s">
        <v>45</v>
      </c>
      <c r="AY70" s="38" t="s">
        <v>223</v>
      </c>
    </row>
    <row r="71" ht="14.25" spans="1:51">
      <c r="A71" s="11"/>
      <c r="B71" s="18"/>
      <c r="C71" s="19"/>
      <c r="D71" s="10" t="s">
        <v>224</v>
      </c>
      <c r="E71" s="10"/>
      <c r="F71" s="17" t="s">
        <v>562</v>
      </c>
      <c r="G71" s="59">
        <v>1658</v>
      </c>
      <c r="H71" s="68">
        <v>0.3384</v>
      </c>
      <c r="I71" s="11"/>
      <c r="J71" s="11"/>
      <c r="K71" s="93" t="s">
        <v>45</v>
      </c>
      <c r="L71" s="93" t="s">
        <v>45</v>
      </c>
      <c r="M71" s="93" t="s">
        <v>45</v>
      </c>
      <c r="N71" s="93" t="s">
        <v>45</v>
      </c>
      <c r="O71" s="93">
        <v>707</v>
      </c>
      <c r="P71" s="93">
        <v>80</v>
      </c>
      <c r="Q71" s="93">
        <v>290</v>
      </c>
      <c r="R71" s="94">
        <v>0.4102</v>
      </c>
      <c r="S71" s="93">
        <v>498</v>
      </c>
      <c r="T71" s="93">
        <v>38</v>
      </c>
      <c r="U71" s="93">
        <v>60</v>
      </c>
      <c r="V71" s="94">
        <v>0.1205</v>
      </c>
      <c r="W71" s="93">
        <v>348</v>
      </c>
      <c r="X71" s="93">
        <v>22</v>
      </c>
      <c r="Y71" s="93">
        <v>173</v>
      </c>
      <c r="Z71" s="94">
        <v>0.4971</v>
      </c>
      <c r="AA71" s="93">
        <v>1566</v>
      </c>
      <c r="AB71" s="93">
        <v>131</v>
      </c>
      <c r="AC71" s="93">
        <v>519</v>
      </c>
      <c r="AD71" s="94">
        <v>0.3314</v>
      </c>
      <c r="AE71" s="93">
        <v>867</v>
      </c>
      <c r="AF71" s="93">
        <v>83</v>
      </c>
      <c r="AG71" s="93">
        <v>316</v>
      </c>
      <c r="AH71" s="94">
        <v>0.3645</v>
      </c>
      <c r="AI71" s="93">
        <v>267</v>
      </c>
      <c r="AJ71" s="93">
        <v>97</v>
      </c>
      <c r="AK71" s="93">
        <v>109</v>
      </c>
      <c r="AL71" s="94">
        <v>0.4082</v>
      </c>
      <c r="AM71" s="93">
        <v>647</v>
      </c>
      <c r="AN71" s="93">
        <v>33</v>
      </c>
      <c r="AO71" s="93">
        <v>191</v>
      </c>
      <c r="AP71" s="94">
        <v>0.2952</v>
      </c>
      <c r="AQ71" s="56" t="s">
        <v>45</v>
      </c>
      <c r="AR71" s="56" t="s">
        <v>45</v>
      </c>
      <c r="AS71" s="56" t="s">
        <v>45</v>
      </c>
      <c r="AT71" s="56" t="s">
        <v>45</v>
      </c>
      <c r="AU71" s="56" t="s">
        <v>45</v>
      </c>
      <c r="AV71" s="56" t="s">
        <v>45</v>
      </c>
      <c r="AW71" s="56" t="s">
        <v>45</v>
      </c>
      <c r="AX71" s="56" t="s">
        <v>45</v>
      </c>
      <c r="AY71" s="35"/>
    </row>
    <row r="72" ht="14.25" spans="1:51">
      <c r="A72" s="11"/>
      <c r="B72" s="18"/>
      <c r="C72" s="19"/>
      <c r="D72" s="10" t="s">
        <v>225</v>
      </c>
      <c r="E72" s="10"/>
      <c r="F72" s="17" t="s">
        <v>562</v>
      </c>
      <c r="G72" s="59">
        <v>10713</v>
      </c>
      <c r="H72" s="68">
        <v>0.8854</v>
      </c>
      <c r="I72" s="11"/>
      <c r="J72" s="11"/>
      <c r="K72" s="93" t="s">
        <v>45</v>
      </c>
      <c r="L72" s="93" t="s">
        <v>45</v>
      </c>
      <c r="M72" s="93" t="s">
        <v>45</v>
      </c>
      <c r="N72" s="93" t="s">
        <v>45</v>
      </c>
      <c r="O72" s="93">
        <v>1697</v>
      </c>
      <c r="P72" s="93">
        <v>1247</v>
      </c>
      <c r="Q72" s="93">
        <v>1767</v>
      </c>
      <c r="R72" s="94">
        <v>1.0412</v>
      </c>
      <c r="S72" s="93">
        <v>1256</v>
      </c>
      <c r="T72" s="93">
        <v>69</v>
      </c>
      <c r="U72" s="93">
        <v>120</v>
      </c>
      <c r="V72" s="94">
        <v>0.0955</v>
      </c>
      <c r="W72" s="93">
        <v>875</v>
      </c>
      <c r="X72" s="93">
        <v>314</v>
      </c>
      <c r="Y72" s="93">
        <v>875</v>
      </c>
      <c r="Z72" s="94">
        <v>1</v>
      </c>
      <c r="AA72" s="93">
        <v>3955</v>
      </c>
      <c r="AB72" s="93">
        <v>1491</v>
      </c>
      <c r="AC72" s="93">
        <v>2539</v>
      </c>
      <c r="AD72" s="94">
        <v>0.642</v>
      </c>
      <c r="AE72" s="93">
        <v>2132</v>
      </c>
      <c r="AF72" s="93">
        <v>1412</v>
      </c>
      <c r="AG72" s="93">
        <v>2418</v>
      </c>
      <c r="AH72" s="94">
        <v>1.1341</v>
      </c>
      <c r="AI72" s="93">
        <v>669</v>
      </c>
      <c r="AJ72" s="93">
        <v>693</v>
      </c>
      <c r="AK72" s="93">
        <v>763</v>
      </c>
      <c r="AL72" s="94">
        <v>1.1405</v>
      </c>
      <c r="AM72" s="93">
        <v>1516</v>
      </c>
      <c r="AN72" s="93">
        <v>1984</v>
      </c>
      <c r="AO72" s="93">
        <v>2231</v>
      </c>
      <c r="AP72" s="94">
        <v>1.4716</v>
      </c>
      <c r="AQ72" s="56" t="s">
        <v>45</v>
      </c>
      <c r="AR72" s="56" t="s">
        <v>45</v>
      </c>
      <c r="AS72" s="56" t="s">
        <v>45</v>
      </c>
      <c r="AT72" s="56" t="s">
        <v>45</v>
      </c>
      <c r="AU72" s="56" t="s">
        <v>45</v>
      </c>
      <c r="AV72" s="56" t="s">
        <v>45</v>
      </c>
      <c r="AW72" s="56" t="s">
        <v>45</v>
      </c>
      <c r="AX72" s="56" t="s">
        <v>45</v>
      </c>
      <c r="AY72" s="35"/>
    </row>
    <row r="73" ht="14.25" spans="1:51">
      <c r="A73" s="11"/>
      <c r="B73" s="20"/>
      <c r="C73" s="21"/>
      <c r="D73" s="10" t="s">
        <v>226</v>
      </c>
      <c r="E73" s="10"/>
      <c r="F73" s="17" t="s">
        <v>562</v>
      </c>
      <c r="G73" s="59">
        <v>65</v>
      </c>
      <c r="H73" s="68">
        <v>4.3333</v>
      </c>
      <c r="I73" s="6"/>
      <c r="J73" s="6"/>
      <c r="K73" s="93" t="s">
        <v>45</v>
      </c>
      <c r="L73" s="93" t="s">
        <v>45</v>
      </c>
      <c r="M73" s="93" t="s">
        <v>45</v>
      </c>
      <c r="N73" s="93" t="s">
        <v>45</v>
      </c>
      <c r="O73" s="93" t="s">
        <v>45</v>
      </c>
      <c r="P73" s="93" t="s">
        <v>45</v>
      </c>
      <c r="Q73" s="93" t="s">
        <v>45</v>
      </c>
      <c r="R73" s="93" t="s">
        <v>45</v>
      </c>
      <c r="S73" s="93" t="s">
        <v>45</v>
      </c>
      <c r="T73" s="93" t="s">
        <v>45</v>
      </c>
      <c r="U73" s="93" t="s">
        <v>45</v>
      </c>
      <c r="V73" s="93" t="s">
        <v>45</v>
      </c>
      <c r="W73" s="93" t="s">
        <v>45</v>
      </c>
      <c r="X73" s="93">
        <v>0</v>
      </c>
      <c r="Y73" s="93">
        <v>20</v>
      </c>
      <c r="Z73" s="117">
        <v>1</v>
      </c>
      <c r="AA73" s="93" t="s">
        <v>45</v>
      </c>
      <c r="AB73" s="93" t="s">
        <v>45</v>
      </c>
      <c r="AC73" s="93" t="s">
        <v>45</v>
      </c>
      <c r="AD73" s="93" t="s">
        <v>45</v>
      </c>
      <c r="AE73" s="93" t="s">
        <v>45</v>
      </c>
      <c r="AF73" s="93" t="s">
        <v>45</v>
      </c>
      <c r="AG73" s="93" t="s">
        <v>45</v>
      </c>
      <c r="AH73" s="93" t="s">
        <v>45</v>
      </c>
      <c r="AI73" s="93" t="s">
        <v>45</v>
      </c>
      <c r="AJ73" s="93">
        <v>24</v>
      </c>
      <c r="AK73" s="93">
        <v>24</v>
      </c>
      <c r="AL73" s="117">
        <v>1</v>
      </c>
      <c r="AM73" s="93" t="s">
        <v>45</v>
      </c>
      <c r="AN73" s="93">
        <v>0</v>
      </c>
      <c r="AO73" s="93">
        <v>21</v>
      </c>
      <c r="AP73" s="117">
        <v>1</v>
      </c>
      <c r="AQ73" s="56" t="s">
        <v>45</v>
      </c>
      <c r="AR73" s="56" t="s">
        <v>45</v>
      </c>
      <c r="AS73" s="56" t="s">
        <v>45</v>
      </c>
      <c r="AT73" s="56" t="s">
        <v>45</v>
      </c>
      <c r="AU73" s="56" t="s">
        <v>45</v>
      </c>
      <c r="AV73" s="56" t="s">
        <v>45</v>
      </c>
      <c r="AW73" s="56" t="s">
        <v>45</v>
      </c>
      <c r="AX73" s="56" t="s">
        <v>45</v>
      </c>
      <c r="AY73" s="35"/>
    </row>
    <row r="74" ht="14.25" spans="1:51">
      <c r="A74" s="11"/>
      <c r="B74" s="159">
        <v>27</v>
      </c>
      <c r="C74" s="10" t="s">
        <v>227</v>
      </c>
      <c r="D74" s="15" t="s">
        <v>228</v>
      </c>
      <c r="E74" s="28" t="s">
        <v>229</v>
      </c>
      <c r="F74" s="15" t="s">
        <v>562</v>
      </c>
      <c r="G74" s="64">
        <v>0.999</v>
      </c>
      <c r="H74" s="93" t="s">
        <v>45</v>
      </c>
      <c r="I74" s="150" t="s">
        <v>625</v>
      </c>
      <c r="J74" s="150" t="s">
        <v>626</v>
      </c>
      <c r="K74" s="93" t="s">
        <v>45</v>
      </c>
      <c r="L74" s="93" t="s">
        <v>45</v>
      </c>
      <c r="M74" s="93" t="s">
        <v>45</v>
      </c>
      <c r="N74" s="93" t="s">
        <v>45</v>
      </c>
      <c r="O74" s="93" t="s">
        <v>231</v>
      </c>
      <c r="P74" s="68" t="s">
        <v>45</v>
      </c>
      <c r="Q74" s="68">
        <v>0.9986</v>
      </c>
      <c r="R74" s="93" t="s">
        <v>45</v>
      </c>
      <c r="S74" s="93" t="s">
        <v>231</v>
      </c>
      <c r="T74" s="70" t="s">
        <v>45</v>
      </c>
      <c r="U74" s="68">
        <v>1</v>
      </c>
      <c r="V74" s="93" t="s">
        <v>45</v>
      </c>
      <c r="W74" s="93" t="s">
        <v>231</v>
      </c>
      <c r="X74" s="70" t="s">
        <v>45</v>
      </c>
      <c r="Y74" s="68">
        <v>1</v>
      </c>
      <c r="Z74" s="93" t="s">
        <v>45</v>
      </c>
      <c r="AA74" s="93" t="s">
        <v>231</v>
      </c>
      <c r="AB74" s="70" t="s">
        <v>45</v>
      </c>
      <c r="AC74" s="68">
        <v>1</v>
      </c>
      <c r="AD74" s="93" t="s">
        <v>45</v>
      </c>
      <c r="AE74" s="93" t="s">
        <v>231</v>
      </c>
      <c r="AF74" s="70" t="s">
        <v>45</v>
      </c>
      <c r="AG74" s="68">
        <v>1</v>
      </c>
      <c r="AH74" s="93" t="s">
        <v>45</v>
      </c>
      <c r="AI74" s="93" t="s">
        <v>231</v>
      </c>
      <c r="AJ74" s="70" t="s">
        <v>45</v>
      </c>
      <c r="AK74" s="68">
        <v>1</v>
      </c>
      <c r="AL74" s="93" t="s">
        <v>45</v>
      </c>
      <c r="AM74" s="93" t="s">
        <v>231</v>
      </c>
      <c r="AN74" s="70" t="s">
        <v>45</v>
      </c>
      <c r="AO74" s="68">
        <v>1</v>
      </c>
      <c r="AP74" s="93" t="s">
        <v>45</v>
      </c>
      <c r="AQ74" s="56" t="s">
        <v>45</v>
      </c>
      <c r="AR74" s="56" t="s">
        <v>45</v>
      </c>
      <c r="AS74" s="56" t="s">
        <v>45</v>
      </c>
      <c r="AT74" s="56" t="s">
        <v>45</v>
      </c>
      <c r="AU74" s="56" t="s">
        <v>45</v>
      </c>
      <c r="AV74" s="56" t="s">
        <v>45</v>
      </c>
      <c r="AW74" s="56" t="s">
        <v>45</v>
      </c>
      <c r="AX74" s="56" t="s">
        <v>45</v>
      </c>
      <c r="AY74" s="36"/>
    </row>
    <row r="75" ht="14.25" spans="1:51">
      <c r="A75" s="11"/>
      <c r="B75" s="14"/>
      <c r="C75" s="10"/>
      <c r="D75" s="15"/>
      <c r="E75" s="10" t="s">
        <v>232</v>
      </c>
      <c r="F75" s="15" t="s">
        <v>562</v>
      </c>
      <c r="G75" s="57">
        <v>2058</v>
      </c>
      <c r="H75" s="93" t="s">
        <v>45</v>
      </c>
      <c r="I75" s="89"/>
      <c r="J75" s="89"/>
      <c r="K75" s="93" t="s">
        <v>45</v>
      </c>
      <c r="L75" s="93" t="s">
        <v>45</v>
      </c>
      <c r="M75" s="93" t="s">
        <v>45</v>
      </c>
      <c r="N75" s="93" t="s">
        <v>45</v>
      </c>
      <c r="O75" s="93" t="s">
        <v>45</v>
      </c>
      <c r="P75" s="59">
        <v>407</v>
      </c>
      <c r="Q75" s="59">
        <v>1405</v>
      </c>
      <c r="R75" s="93" t="s">
        <v>45</v>
      </c>
      <c r="S75" s="93" t="s">
        <v>45</v>
      </c>
      <c r="T75" s="59">
        <v>8</v>
      </c>
      <c r="U75" s="59">
        <v>52</v>
      </c>
      <c r="V75" s="93" t="s">
        <v>45</v>
      </c>
      <c r="W75" s="93" t="s">
        <v>45</v>
      </c>
      <c r="X75" s="59">
        <v>15</v>
      </c>
      <c r="Y75" s="59">
        <v>51</v>
      </c>
      <c r="Z75" s="93" t="s">
        <v>45</v>
      </c>
      <c r="AA75" s="93" t="s">
        <v>45</v>
      </c>
      <c r="AB75" s="59">
        <v>69</v>
      </c>
      <c r="AC75" s="59">
        <v>329</v>
      </c>
      <c r="AD75" s="93" t="s">
        <v>45</v>
      </c>
      <c r="AE75" s="93" t="s">
        <v>45</v>
      </c>
      <c r="AF75" s="59">
        <v>10</v>
      </c>
      <c r="AG75" s="59">
        <v>39</v>
      </c>
      <c r="AH75" s="93" t="s">
        <v>45</v>
      </c>
      <c r="AI75" s="93" t="s">
        <v>45</v>
      </c>
      <c r="AJ75" s="59">
        <v>1</v>
      </c>
      <c r="AK75" s="59">
        <v>10</v>
      </c>
      <c r="AL75" s="93" t="s">
        <v>45</v>
      </c>
      <c r="AM75" s="93" t="s">
        <v>45</v>
      </c>
      <c r="AN75" s="59">
        <v>43</v>
      </c>
      <c r="AO75" s="59">
        <v>172</v>
      </c>
      <c r="AP75" s="93" t="s">
        <v>45</v>
      </c>
      <c r="AQ75" s="56" t="s">
        <v>45</v>
      </c>
      <c r="AR75" s="56" t="s">
        <v>45</v>
      </c>
      <c r="AS75" s="56" t="s">
        <v>45</v>
      </c>
      <c r="AT75" s="56" t="s">
        <v>45</v>
      </c>
      <c r="AU75" s="56" t="s">
        <v>45</v>
      </c>
      <c r="AV75" s="56" t="s">
        <v>45</v>
      </c>
      <c r="AW75" s="56" t="s">
        <v>45</v>
      </c>
      <c r="AX75" s="56" t="s">
        <v>45</v>
      </c>
      <c r="AY75" s="36"/>
    </row>
    <row r="76" ht="14.25" spans="1:51">
      <c r="A76" s="11"/>
      <c r="B76" s="14"/>
      <c r="C76" s="10"/>
      <c r="D76" s="15" t="s">
        <v>233</v>
      </c>
      <c r="E76" s="28" t="s">
        <v>229</v>
      </c>
      <c r="F76" s="15" t="s">
        <v>562</v>
      </c>
      <c r="G76" s="64">
        <v>0.9971</v>
      </c>
      <c r="H76" s="93" t="s">
        <v>45</v>
      </c>
      <c r="I76" s="89"/>
      <c r="J76" s="89"/>
      <c r="K76" s="93" t="s">
        <v>45</v>
      </c>
      <c r="L76" s="93" t="s">
        <v>45</v>
      </c>
      <c r="M76" s="93" t="s">
        <v>45</v>
      </c>
      <c r="N76" s="93" t="s">
        <v>45</v>
      </c>
      <c r="O76" s="59" t="s">
        <v>234</v>
      </c>
      <c r="P76" s="68" t="s">
        <v>45</v>
      </c>
      <c r="Q76" s="68">
        <v>0.9986</v>
      </c>
      <c r="R76" s="93" t="s">
        <v>45</v>
      </c>
      <c r="S76" s="59" t="s">
        <v>234</v>
      </c>
      <c r="T76" s="70" t="s">
        <v>45</v>
      </c>
      <c r="U76" s="68">
        <v>1</v>
      </c>
      <c r="V76" s="93" t="s">
        <v>45</v>
      </c>
      <c r="W76" s="59" t="s">
        <v>234</v>
      </c>
      <c r="X76" s="70" t="s">
        <v>45</v>
      </c>
      <c r="Y76" s="68">
        <v>1</v>
      </c>
      <c r="Z76" s="93" t="s">
        <v>45</v>
      </c>
      <c r="AA76" s="59" t="s">
        <v>234</v>
      </c>
      <c r="AB76" s="70" t="s">
        <v>45</v>
      </c>
      <c r="AC76" s="68">
        <v>1</v>
      </c>
      <c r="AD76" s="93" t="s">
        <v>45</v>
      </c>
      <c r="AE76" s="59" t="s">
        <v>234</v>
      </c>
      <c r="AF76" s="70" t="s">
        <v>45</v>
      </c>
      <c r="AG76" s="68">
        <v>1</v>
      </c>
      <c r="AH76" s="93" t="s">
        <v>45</v>
      </c>
      <c r="AI76" s="59" t="s">
        <v>234</v>
      </c>
      <c r="AJ76" s="70" t="s">
        <v>45</v>
      </c>
      <c r="AK76" s="68">
        <v>1</v>
      </c>
      <c r="AL76" s="93" t="s">
        <v>45</v>
      </c>
      <c r="AM76" s="59" t="s">
        <v>234</v>
      </c>
      <c r="AN76" s="70" t="s">
        <v>45</v>
      </c>
      <c r="AO76" s="68">
        <v>0.982</v>
      </c>
      <c r="AP76" s="93" t="s">
        <v>45</v>
      </c>
      <c r="AQ76" s="56" t="s">
        <v>45</v>
      </c>
      <c r="AR76" s="56" t="s">
        <v>45</v>
      </c>
      <c r="AS76" s="56" t="s">
        <v>45</v>
      </c>
      <c r="AT76" s="56" t="s">
        <v>45</v>
      </c>
      <c r="AU76" s="56" t="s">
        <v>45</v>
      </c>
      <c r="AV76" s="56" t="s">
        <v>45</v>
      </c>
      <c r="AW76" s="56" t="s">
        <v>45</v>
      </c>
      <c r="AX76" s="56" t="s">
        <v>45</v>
      </c>
      <c r="AY76" s="36"/>
    </row>
    <row r="77" ht="14.25" spans="1:51">
      <c r="A77" s="11"/>
      <c r="B77" s="14"/>
      <c r="C77" s="10"/>
      <c r="D77" s="15"/>
      <c r="E77" s="10" t="s">
        <v>232</v>
      </c>
      <c r="F77" s="15" t="s">
        <v>562</v>
      </c>
      <c r="G77" s="57">
        <v>2054</v>
      </c>
      <c r="H77" s="93" t="s">
        <v>45</v>
      </c>
      <c r="I77" s="89"/>
      <c r="J77" s="89"/>
      <c r="K77" s="93" t="s">
        <v>45</v>
      </c>
      <c r="L77" s="93" t="s">
        <v>45</v>
      </c>
      <c r="M77" s="93" t="s">
        <v>45</v>
      </c>
      <c r="N77" s="93" t="s">
        <v>45</v>
      </c>
      <c r="O77" s="93" t="s">
        <v>45</v>
      </c>
      <c r="P77" s="59">
        <v>407</v>
      </c>
      <c r="Q77" s="59">
        <v>1405</v>
      </c>
      <c r="R77" s="93" t="s">
        <v>45</v>
      </c>
      <c r="S77" s="93" t="s">
        <v>45</v>
      </c>
      <c r="T77" s="59">
        <v>8</v>
      </c>
      <c r="U77" s="59">
        <v>52</v>
      </c>
      <c r="V77" s="93" t="s">
        <v>45</v>
      </c>
      <c r="W77" s="93" t="s">
        <v>45</v>
      </c>
      <c r="X77" s="59">
        <v>15</v>
      </c>
      <c r="Y77" s="59">
        <v>51</v>
      </c>
      <c r="Z77" s="93" t="s">
        <v>45</v>
      </c>
      <c r="AA77" s="93" t="s">
        <v>45</v>
      </c>
      <c r="AB77" s="59">
        <v>69</v>
      </c>
      <c r="AC77" s="59">
        <v>329</v>
      </c>
      <c r="AD77" s="93" t="s">
        <v>45</v>
      </c>
      <c r="AE77" s="93" t="s">
        <v>45</v>
      </c>
      <c r="AF77" s="59">
        <v>10</v>
      </c>
      <c r="AG77" s="59">
        <v>39</v>
      </c>
      <c r="AH77" s="93" t="s">
        <v>45</v>
      </c>
      <c r="AI77" s="93" t="s">
        <v>45</v>
      </c>
      <c r="AJ77" s="59">
        <v>0</v>
      </c>
      <c r="AK77" s="59">
        <v>9</v>
      </c>
      <c r="AL77" s="93" t="s">
        <v>45</v>
      </c>
      <c r="AM77" s="93" t="s">
        <v>45</v>
      </c>
      <c r="AN77" s="59">
        <v>45</v>
      </c>
      <c r="AO77" s="59">
        <v>169</v>
      </c>
      <c r="AP77" s="93" t="s">
        <v>45</v>
      </c>
      <c r="AQ77" s="56" t="s">
        <v>45</v>
      </c>
      <c r="AR77" s="56" t="s">
        <v>45</v>
      </c>
      <c r="AS77" s="56" t="s">
        <v>45</v>
      </c>
      <c r="AT77" s="56" t="s">
        <v>45</v>
      </c>
      <c r="AU77" s="56" t="s">
        <v>45</v>
      </c>
      <c r="AV77" s="56" t="s">
        <v>45</v>
      </c>
      <c r="AW77" s="56" t="s">
        <v>45</v>
      </c>
      <c r="AX77" s="56" t="s">
        <v>45</v>
      </c>
      <c r="AY77" s="42"/>
    </row>
    <row r="78" ht="14.25" spans="1:51">
      <c r="A78" s="11"/>
      <c r="B78" s="159">
        <v>28</v>
      </c>
      <c r="C78" s="10" t="s">
        <v>235</v>
      </c>
      <c r="D78" s="15" t="s">
        <v>236</v>
      </c>
      <c r="E78" s="28" t="s">
        <v>237</v>
      </c>
      <c r="F78" s="15" t="s">
        <v>562</v>
      </c>
      <c r="G78" s="57">
        <v>10205</v>
      </c>
      <c r="H78" s="94">
        <v>0.4002</v>
      </c>
      <c r="I78" s="89"/>
      <c r="J78" s="89"/>
      <c r="K78" s="96" t="s">
        <v>45</v>
      </c>
      <c r="L78" s="93" t="s">
        <v>45</v>
      </c>
      <c r="M78" s="93" t="s">
        <v>45</v>
      </c>
      <c r="N78" s="93" t="s">
        <v>45</v>
      </c>
      <c r="O78" s="93">
        <v>3000</v>
      </c>
      <c r="P78" s="93">
        <v>1295</v>
      </c>
      <c r="Q78" s="93">
        <v>2950</v>
      </c>
      <c r="R78" s="94">
        <v>0.9833</v>
      </c>
      <c r="S78" s="93">
        <v>3500</v>
      </c>
      <c r="T78" s="93">
        <v>567</v>
      </c>
      <c r="U78" s="93">
        <v>800</v>
      </c>
      <c r="V78" s="94">
        <v>0.2286</v>
      </c>
      <c r="W78" s="93">
        <v>3000</v>
      </c>
      <c r="X78" s="93">
        <v>786</v>
      </c>
      <c r="Y78" s="93">
        <v>1923</v>
      </c>
      <c r="Z78" s="94">
        <v>0.641</v>
      </c>
      <c r="AA78" s="93">
        <v>5500</v>
      </c>
      <c r="AB78" s="93">
        <v>8</v>
      </c>
      <c r="AC78" s="93">
        <v>1310</v>
      </c>
      <c r="AD78" s="94">
        <v>0.2382</v>
      </c>
      <c r="AE78" s="93">
        <v>4500</v>
      </c>
      <c r="AF78" s="93">
        <v>685</v>
      </c>
      <c r="AG78" s="93">
        <v>2465</v>
      </c>
      <c r="AH78" s="94">
        <v>0.5478</v>
      </c>
      <c r="AI78" s="93">
        <v>2000</v>
      </c>
      <c r="AJ78" s="93">
        <v>83</v>
      </c>
      <c r="AK78" s="93">
        <v>604</v>
      </c>
      <c r="AL78" s="94">
        <v>0.302</v>
      </c>
      <c r="AM78" s="93">
        <v>4000</v>
      </c>
      <c r="AN78" s="93">
        <v>1</v>
      </c>
      <c r="AO78" s="93">
        <v>153</v>
      </c>
      <c r="AP78" s="94">
        <v>0.0383</v>
      </c>
      <c r="AQ78" s="56" t="s">
        <v>45</v>
      </c>
      <c r="AR78" s="56" t="s">
        <v>45</v>
      </c>
      <c r="AS78" s="56" t="s">
        <v>45</v>
      </c>
      <c r="AT78" s="56" t="s">
        <v>45</v>
      </c>
      <c r="AU78" s="56" t="s">
        <v>45</v>
      </c>
      <c r="AV78" s="56" t="s">
        <v>45</v>
      </c>
      <c r="AW78" s="56" t="s">
        <v>45</v>
      </c>
      <c r="AX78" s="56" t="s">
        <v>45</v>
      </c>
      <c r="AY78" s="35"/>
    </row>
    <row r="79" ht="14.25" spans="1:51">
      <c r="A79" s="11"/>
      <c r="B79" s="14"/>
      <c r="C79" s="10"/>
      <c r="D79" s="15"/>
      <c r="E79" s="28" t="s">
        <v>238</v>
      </c>
      <c r="F79" s="15" t="s">
        <v>562</v>
      </c>
      <c r="G79" s="57">
        <v>7398</v>
      </c>
      <c r="H79" s="94">
        <v>0.4352</v>
      </c>
      <c r="I79" s="89"/>
      <c r="J79" s="89"/>
      <c r="K79" s="96" t="s">
        <v>45</v>
      </c>
      <c r="L79" s="93" t="s">
        <v>45</v>
      </c>
      <c r="M79" s="93" t="s">
        <v>45</v>
      </c>
      <c r="N79" s="93" t="s">
        <v>45</v>
      </c>
      <c r="O79" s="93">
        <v>3000</v>
      </c>
      <c r="P79" s="93">
        <v>1296</v>
      </c>
      <c r="Q79" s="93">
        <v>2950</v>
      </c>
      <c r="R79" s="94">
        <v>0.9833</v>
      </c>
      <c r="S79" s="93">
        <v>1800</v>
      </c>
      <c r="T79" s="93">
        <v>289</v>
      </c>
      <c r="U79" s="93">
        <v>343</v>
      </c>
      <c r="V79" s="94">
        <v>0.1906</v>
      </c>
      <c r="W79" s="93">
        <v>1500</v>
      </c>
      <c r="X79" s="93">
        <v>454</v>
      </c>
      <c r="Y79" s="93">
        <v>1024</v>
      </c>
      <c r="Z79" s="94">
        <v>0.6827</v>
      </c>
      <c r="AA79" s="93">
        <v>4000</v>
      </c>
      <c r="AB79" s="93">
        <v>953</v>
      </c>
      <c r="AC79" s="93">
        <v>1588</v>
      </c>
      <c r="AD79" s="94">
        <v>0.397</v>
      </c>
      <c r="AE79" s="93">
        <v>3000</v>
      </c>
      <c r="AF79" s="93">
        <v>145</v>
      </c>
      <c r="AG79" s="93">
        <v>1102</v>
      </c>
      <c r="AH79" s="94">
        <v>0.3673</v>
      </c>
      <c r="AI79" s="93">
        <v>1200</v>
      </c>
      <c r="AJ79" s="93">
        <v>57</v>
      </c>
      <c r="AK79" s="93">
        <v>257</v>
      </c>
      <c r="AL79" s="94">
        <v>0.2142</v>
      </c>
      <c r="AM79" s="93">
        <v>2500</v>
      </c>
      <c r="AN79" s="93">
        <v>0</v>
      </c>
      <c r="AO79" s="93">
        <v>134</v>
      </c>
      <c r="AP79" s="94">
        <v>0.0536</v>
      </c>
      <c r="AQ79" s="56" t="s">
        <v>45</v>
      </c>
      <c r="AR79" s="56" t="s">
        <v>45</v>
      </c>
      <c r="AS79" s="56" t="s">
        <v>45</v>
      </c>
      <c r="AT79" s="56" t="s">
        <v>45</v>
      </c>
      <c r="AU79" s="56" t="s">
        <v>45</v>
      </c>
      <c r="AV79" s="56" t="s">
        <v>45</v>
      </c>
      <c r="AW79" s="56" t="s">
        <v>45</v>
      </c>
      <c r="AX79" s="56" t="s">
        <v>45</v>
      </c>
      <c r="AY79" s="35"/>
    </row>
    <row r="80" ht="33" customHeight="true" spans="1:51">
      <c r="A80" s="6"/>
      <c r="B80" s="14"/>
      <c r="C80" s="10"/>
      <c r="D80" s="15" t="s">
        <v>239</v>
      </c>
      <c r="E80" s="15"/>
      <c r="F80" s="15" t="s">
        <v>562</v>
      </c>
      <c r="G80" s="57">
        <v>12618</v>
      </c>
      <c r="H80" s="94">
        <v>0.6641</v>
      </c>
      <c r="I80" s="89"/>
      <c r="J80" s="89"/>
      <c r="K80" s="96" t="s">
        <v>45</v>
      </c>
      <c r="L80" s="93" t="s">
        <v>45</v>
      </c>
      <c r="M80" s="93" t="s">
        <v>45</v>
      </c>
      <c r="N80" s="93" t="s">
        <v>45</v>
      </c>
      <c r="O80" s="93">
        <v>2500</v>
      </c>
      <c r="P80" s="93">
        <v>1239</v>
      </c>
      <c r="Q80" s="93">
        <v>2540</v>
      </c>
      <c r="R80" s="94">
        <v>1.016</v>
      </c>
      <c r="S80" s="93">
        <v>2500</v>
      </c>
      <c r="T80" s="93">
        <v>400</v>
      </c>
      <c r="U80" s="93">
        <v>693</v>
      </c>
      <c r="V80" s="94">
        <v>0.2772</v>
      </c>
      <c r="W80" s="93">
        <v>2500</v>
      </c>
      <c r="X80" s="93">
        <v>545</v>
      </c>
      <c r="Y80" s="93">
        <v>1838</v>
      </c>
      <c r="Z80" s="94">
        <v>0.7352</v>
      </c>
      <c r="AA80" s="93">
        <v>3500</v>
      </c>
      <c r="AB80" s="93">
        <v>1035</v>
      </c>
      <c r="AC80" s="93">
        <v>3183</v>
      </c>
      <c r="AD80" s="94">
        <v>0.9094</v>
      </c>
      <c r="AE80" s="93">
        <v>2500</v>
      </c>
      <c r="AF80" s="93">
        <v>837</v>
      </c>
      <c r="AG80" s="93">
        <v>3644</v>
      </c>
      <c r="AH80" s="94">
        <v>1.4576</v>
      </c>
      <c r="AI80" s="93">
        <v>2000</v>
      </c>
      <c r="AJ80" s="93">
        <v>451</v>
      </c>
      <c r="AK80" s="93">
        <v>720</v>
      </c>
      <c r="AL80" s="94">
        <v>0.36</v>
      </c>
      <c r="AM80" s="93">
        <v>3500</v>
      </c>
      <c r="AN80" s="93">
        <v>0</v>
      </c>
      <c r="AO80" s="93">
        <v>0</v>
      </c>
      <c r="AP80" s="94">
        <v>0</v>
      </c>
      <c r="AQ80" s="56" t="s">
        <v>45</v>
      </c>
      <c r="AR80" s="56" t="s">
        <v>45</v>
      </c>
      <c r="AS80" s="56" t="s">
        <v>45</v>
      </c>
      <c r="AT80" s="56" t="s">
        <v>45</v>
      </c>
      <c r="AU80" s="56" t="s">
        <v>45</v>
      </c>
      <c r="AV80" s="56" t="s">
        <v>45</v>
      </c>
      <c r="AW80" s="56" t="s">
        <v>45</v>
      </c>
      <c r="AX80" s="56" t="s">
        <v>45</v>
      </c>
      <c r="AY80" s="35"/>
    </row>
    <row r="81" ht="28.5" spans="1:51">
      <c r="A81" s="8" t="s">
        <v>240</v>
      </c>
      <c r="B81" s="159">
        <v>29</v>
      </c>
      <c r="C81" s="10" t="s">
        <v>241</v>
      </c>
      <c r="D81" s="10" t="s">
        <v>242</v>
      </c>
      <c r="E81" s="10"/>
      <c r="F81" s="15" t="s">
        <v>567</v>
      </c>
      <c r="G81" s="59">
        <v>0.7</v>
      </c>
      <c r="H81" s="64">
        <v>0.7</v>
      </c>
      <c r="I81" s="77" t="s">
        <v>26</v>
      </c>
      <c r="J81" s="77" t="s">
        <v>627</v>
      </c>
      <c r="K81" s="78" t="s">
        <v>45</v>
      </c>
      <c r="L81" s="56" t="s">
        <v>45</v>
      </c>
      <c r="M81" s="56" t="s">
        <v>45</v>
      </c>
      <c r="N81" s="56" t="s">
        <v>45</v>
      </c>
      <c r="O81" s="56" t="s">
        <v>45</v>
      </c>
      <c r="P81" s="56" t="s">
        <v>45</v>
      </c>
      <c r="Q81" s="56" t="s">
        <v>45</v>
      </c>
      <c r="R81" s="56" t="s">
        <v>45</v>
      </c>
      <c r="S81" s="56" t="s">
        <v>45</v>
      </c>
      <c r="T81" s="56" t="s">
        <v>45</v>
      </c>
      <c r="U81" s="56" t="s">
        <v>45</v>
      </c>
      <c r="V81" s="56" t="s">
        <v>45</v>
      </c>
      <c r="W81" s="56" t="s">
        <v>45</v>
      </c>
      <c r="X81" s="56" t="s">
        <v>45</v>
      </c>
      <c r="Y81" s="56" t="s">
        <v>45</v>
      </c>
      <c r="Z81" s="56" t="s">
        <v>45</v>
      </c>
      <c r="AA81" s="56" t="s">
        <v>45</v>
      </c>
      <c r="AB81" s="56" t="s">
        <v>45</v>
      </c>
      <c r="AC81" s="56" t="s">
        <v>45</v>
      </c>
      <c r="AD81" s="56" t="s">
        <v>45</v>
      </c>
      <c r="AE81" s="56" t="s">
        <v>45</v>
      </c>
      <c r="AF81" s="56" t="s">
        <v>45</v>
      </c>
      <c r="AG81" s="56" t="s">
        <v>45</v>
      </c>
      <c r="AH81" s="56" t="s">
        <v>45</v>
      </c>
      <c r="AI81" s="56" t="s">
        <v>45</v>
      </c>
      <c r="AJ81" s="56" t="s">
        <v>45</v>
      </c>
      <c r="AK81" s="56" t="s">
        <v>45</v>
      </c>
      <c r="AL81" s="56" t="s">
        <v>45</v>
      </c>
      <c r="AM81" s="56" t="s">
        <v>45</v>
      </c>
      <c r="AN81" s="56" t="s">
        <v>45</v>
      </c>
      <c r="AO81" s="56" t="s">
        <v>45</v>
      </c>
      <c r="AP81" s="56" t="s">
        <v>45</v>
      </c>
      <c r="AQ81" s="56" t="s">
        <v>45</v>
      </c>
      <c r="AR81" s="56" t="s">
        <v>45</v>
      </c>
      <c r="AS81" s="56" t="s">
        <v>45</v>
      </c>
      <c r="AT81" s="56" t="s">
        <v>45</v>
      </c>
      <c r="AU81" s="56">
        <v>1</v>
      </c>
      <c r="AV81" s="56">
        <v>0.1</v>
      </c>
      <c r="AW81" s="56">
        <v>0.7</v>
      </c>
      <c r="AX81" s="116">
        <v>0.7</v>
      </c>
      <c r="AY81" s="35"/>
    </row>
    <row r="82" ht="71.25" spans="1:51">
      <c r="A82" s="6"/>
      <c r="B82" s="159">
        <v>30</v>
      </c>
      <c r="C82" s="10" t="s">
        <v>244</v>
      </c>
      <c r="D82" s="10" t="s">
        <v>245</v>
      </c>
      <c r="E82" s="10"/>
      <c r="F82" s="15" t="s">
        <v>567</v>
      </c>
      <c r="G82" s="54">
        <v>306</v>
      </c>
      <c r="H82" s="62" t="s">
        <v>60</v>
      </c>
      <c r="I82" s="147" t="s">
        <v>628</v>
      </c>
      <c r="J82" s="98" t="s">
        <v>629</v>
      </c>
      <c r="K82" s="75" t="s">
        <v>630</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35" t="s">
        <v>248</v>
      </c>
    </row>
    <row r="83" ht="19.5" spans="1:51">
      <c r="A83" s="8" t="s">
        <v>249</v>
      </c>
      <c r="B83" s="159">
        <v>31</v>
      </c>
      <c r="C83" s="10" t="s">
        <v>250</v>
      </c>
      <c r="D83" s="10" t="s">
        <v>251</v>
      </c>
      <c r="E83" s="10"/>
      <c r="F83" s="15" t="s">
        <v>570</v>
      </c>
      <c r="G83" s="26">
        <v>16.829</v>
      </c>
      <c r="H83" s="53">
        <v>0.2052</v>
      </c>
      <c r="I83" s="98"/>
      <c r="J83" s="98"/>
      <c r="K83" s="78" t="s">
        <v>45</v>
      </c>
      <c r="L83" s="56" t="s">
        <v>45</v>
      </c>
      <c r="M83" s="56" t="s">
        <v>45</v>
      </c>
      <c r="N83" s="56" t="s">
        <v>45</v>
      </c>
      <c r="O83" s="119">
        <v>3.785</v>
      </c>
      <c r="P83" s="119">
        <v>1.595</v>
      </c>
      <c r="Q83" s="119">
        <v>1.595</v>
      </c>
      <c r="R83" s="188">
        <v>0.421</v>
      </c>
      <c r="S83" s="119">
        <v>14.395</v>
      </c>
      <c r="T83" s="119"/>
      <c r="U83" s="119"/>
      <c r="V83" s="119"/>
      <c r="W83" s="119">
        <v>2.85</v>
      </c>
      <c r="X83" s="119"/>
      <c r="Y83" s="119"/>
      <c r="Z83" s="119"/>
      <c r="AA83" s="119">
        <v>35.858</v>
      </c>
      <c r="AB83" s="119">
        <v>6.66</v>
      </c>
      <c r="AC83" s="119">
        <v>9.56</v>
      </c>
      <c r="AD83" s="120">
        <v>0.2666</v>
      </c>
      <c r="AE83" s="119">
        <v>20.311</v>
      </c>
      <c r="AF83" s="119">
        <v>2.046</v>
      </c>
      <c r="AG83" s="119">
        <v>5.574</v>
      </c>
      <c r="AH83" s="120">
        <v>0.2744</v>
      </c>
      <c r="AI83" s="119">
        <v>2.34</v>
      </c>
      <c r="AJ83" s="119"/>
      <c r="AK83" s="119"/>
      <c r="AL83" s="119"/>
      <c r="AM83" s="119">
        <v>3.017</v>
      </c>
      <c r="AN83" s="119">
        <v>0.1</v>
      </c>
      <c r="AO83" s="119">
        <v>0.1</v>
      </c>
      <c r="AP83" s="120">
        <v>0.0331</v>
      </c>
      <c r="AQ83" s="56" t="s">
        <v>45</v>
      </c>
      <c r="AR83" s="56" t="s">
        <v>45</v>
      </c>
      <c r="AS83" s="56" t="s">
        <v>45</v>
      </c>
      <c r="AT83" s="56" t="s">
        <v>45</v>
      </c>
      <c r="AU83" s="56" t="s">
        <v>45</v>
      </c>
      <c r="AV83" s="56" t="s">
        <v>45</v>
      </c>
      <c r="AW83" s="56" t="s">
        <v>45</v>
      </c>
      <c r="AX83" s="56" t="s">
        <v>45</v>
      </c>
      <c r="AY83" s="35"/>
    </row>
    <row r="84" ht="19.5" spans="1:51">
      <c r="A84" s="11"/>
      <c r="B84" s="14"/>
      <c r="C84" s="10"/>
      <c r="D84" s="10" t="s">
        <v>253</v>
      </c>
      <c r="E84" s="10"/>
      <c r="F84" s="15" t="s">
        <v>570</v>
      </c>
      <c r="G84" s="26">
        <v>95.339</v>
      </c>
      <c r="H84" s="53">
        <v>0.2686</v>
      </c>
      <c r="I84" s="89"/>
      <c r="J84" s="89"/>
      <c r="K84" s="78" t="s">
        <v>45</v>
      </c>
      <c r="L84" s="56" t="s">
        <v>45</v>
      </c>
      <c r="M84" s="56" t="s">
        <v>45</v>
      </c>
      <c r="N84" s="56" t="s">
        <v>45</v>
      </c>
      <c r="O84" s="119" t="s">
        <v>45</v>
      </c>
      <c r="P84" s="119"/>
      <c r="Q84" s="119"/>
      <c r="R84" s="119"/>
      <c r="S84" s="119">
        <v>110.504</v>
      </c>
      <c r="T84" s="119">
        <v>15.99</v>
      </c>
      <c r="U84" s="119">
        <v>25.79</v>
      </c>
      <c r="V84" s="188">
        <v>0.233</v>
      </c>
      <c r="W84" s="119" t="s">
        <v>45</v>
      </c>
      <c r="X84" s="119"/>
      <c r="Y84" s="119"/>
      <c r="Z84" s="119"/>
      <c r="AA84" s="119">
        <v>121.186</v>
      </c>
      <c r="AB84" s="119">
        <v>12.54</v>
      </c>
      <c r="AC84" s="119">
        <v>19.61</v>
      </c>
      <c r="AD84" s="120">
        <v>0.1618</v>
      </c>
      <c r="AE84" s="119">
        <v>29.843</v>
      </c>
      <c r="AF84" s="119">
        <v>18.16</v>
      </c>
      <c r="AG84" s="119">
        <v>18.16</v>
      </c>
      <c r="AH84" s="120">
        <v>0.6085</v>
      </c>
      <c r="AI84" s="119">
        <v>59.76</v>
      </c>
      <c r="AJ84" s="119">
        <v>14.501</v>
      </c>
      <c r="AK84" s="119">
        <v>21.541</v>
      </c>
      <c r="AL84" s="188">
        <v>0.36</v>
      </c>
      <c r="AM84" s="119">
        <v>34.467</v>
      </c>
      <c r="AN84" s="119">
        <v>10.238</v>
      </c>
      <c r="AO84" s="119">
        <v>10.238</v>
      </c>
      <c r="AP84" s="188">
        <v>0.297</v>
      </c>
      <c r="AQ84" s="56" t="s">
        <v>45</v>
      </c>
      <c r="AR84" s="56" t="s">
        <v>45</v>
      </c>
      <c r="AS84" s="56" t="s">
        <v>45</v>
      </c>
      <c r="AT84" s="56" t="s">
        <v>45</v>
      </c>
      <c r="AU84" s="56" t="s">
        <v>45</v>
      </c>
      <c r="AV84" s="56" t="s">
        <v>45</v>
      </c>
      <c r="AW84" s="56" t="s">
        <v>45</v>
      </c>
      <c r="AX84" s="56" t="s">
        <v>45</v>
      </c>
      <c r="AY84" s="35"/>
    </row>
    <row r="85" ht="19.5" spans="1:51">
      <c r="A85" s="11"/>
      <c r="B85" s="14"/>
      <c r="C85" s="10"/>
      <c r="D85" s="10" t="s">
        <v>254</v>
      </c>
      <c r="E85" s="10"/>
      <c r="F85" s="15" t="s">
        <v>570</v>
      </c>
      <c r="G85" s="26">
        <v>21.84</v>
      </c>
      <c r="H85" s="183">
        <v>0.075</v>
      </c>
      <c r="I85" s="89"/>
      <c r="J85" s="89"/>
      <c r="K85" s="78" t="s">
        <v>45</v>
      </c>
      <c r="L85" s="56" t="s">
        <v>45</v>
      </c>
      <c r="M85" s="56" t="s">
        <v>45</v>
      </c>
      <c r="N85" s="56" t="s">
        <v>45</v>
      </c>
      <c r="O85" s="119">
        <v>9.158</v>
      </c>
      <c r="P85" s="119">
        <v>1.9</v>
      </c>
      <c r="Q85" s="119">
        <v>1.9</v>
      </c>
      <c r="R85" s="188">
        <v>0.207</v>
      </c>
      <c r="S85" s="119">
        <v>53.823</v>
      </c>
      <c r="T85" s="119">
        <v>9.153</v>
      </c>
      <c r="U85" s="119">
        <v>9.153</v>
      </c>
      <c r="V85" s="188">
        <v>0.17</v>
      </c>
      <c r="W85" s="119">
        <v>18.145</v>
      </c>
      <c r="X85" s="119"/>
      <c r="Y85" s="119">
        <v>3.887</v>
      </c>
      <c r="Z85" s="188">
        <v>0.214</v>
      </c>
      <c r="AA85" s="119">
        <v>82.19</v>
      </c>
      <c r="AB85" s="119"/>
      <c r="AC85" s="119"/>
      <c r="AD85" s="119"/>
      <c r="AE85" s="119">
        <v>57.371</v>
      </c>
      <c r="AF85" s="119">
        <v>4.3</v>
      </c>
      <c r="AG85" s="119">
        <v>4.3</v>
      </c>
      <c r="AH85" s="188">
        <v>0.075</v>
      </c>
      <c r="AI85" s="119">
        <v>23.811</v>
      </c>
      <c r="AJ85" s="119"/>
      <c r="AK85" s="119"/>
      <c r="AL85" s="188"/>
      <c r="AM85" s="119">
        <v>47.636</v>
      </c>
      <c r="AN85" s="119">
        <v>2.6</v>
      </c>
      <c r="AO85" s="119">
        <v>2.6</v>
      </c>
      <c r="AP85" s="188">
        <v>0.055</v>
      </c>
      <c r="AQ85" s="56" t="s">
        <v>45</v>
      </c>
      <c r="AR85" s="56" t="s">
        <v>45</v>
      </c>
      <c r="AS85" s="56" t="s">
        <v>45</v>
      </c>
      <c r="AT85" s="56" t="s">
        <v>45</v>
      </c>
      <c r="AU85" s="56" t="s">
        <v>45</v>
      </c>
      <c r="AV85" s="56" t="s">
        <v>45</v>
      </c>
      <c r="AW85" s="56" t="s">
        <v>45</v>
      </c>
      <c r="AX85" s="56" t="s">
        <v>45</v>
      </c>
      <c r="AY85" s="35"/>
    </row>
    <row r="86" ht="57" spans="1:51">
      <c r="A86" s="11"/>
      <c r="B86" s="14"/>
      <c r="C86" s="10"/>
      <c r="D86" s="10" t="s">
        <v>255</v>
      </c>
      <c r="E86" s="10"/>
      <c r="F86" s="15" t="s">
        <v>570</v>
      </c>
      <c r="G86" s="26" t="s">
        <v>399</v>
      </c>
      <c r="H86" s="26" t="s">
        <v>496</v>
      </c>
      <c r="I86" s="89"/>
      <c r="J86" s="89"/>
      <c r="K86" s="78" t="s">
        <v>45</v>
      </c>
      <c r="L86" s="56" t="s">
        <v>45</v>
      </c>
      <c r="M86" s="56" t="s">
        <v>45</v>
      </c>
      <c r="N86" s="56" t="s">
        <v>45</v>
      </c>
      <c r="O86" s="119" t="s">
        <v>45</v>
      </c>
      <c r="P86" s="119"/>
      <c r="Q86" s="119"/>
      <c r="R86" s="119"/>
      <c r="S86" s="119" t="s">
        <v>45</v>
      </c>
      <c r="T86" s="119"/>
      <c r="U86" s="119"/>
      <c r="V86" s="119"/>
      <c r="W86" s="119" t="s">
        <v>45</v>
      </c>
      <c r="X86" s="119"/>
      <c r="Y86" s="119"/>
      <c r="Z86" s="119"/>
      <c r="AA86" s="119" t="s">
        <v>45</v>
      </c>
      <c r="AB86" s="119"/>
      <c r="AC86" s="119"/>
      <c r="AD86" s="119"/>
      <c r="AE86" s="119" t="s">
        <v>45</v>
      </c>
      <c r="AF86" s="119"/>
      <c r="AG86" s="119"/>
      <c r="AH86" s="119"/>
      <c r="AI86" s="119">
        <v>1</v>
      </c>
      <c r="AJ86" s="119">
        <v>0</v>
      </c>
      <c r="AK86" s="119">
        <v>1</v>
      </c>
      <c r="AL86" s="120">
        <v>1</v>
      </c>
      <c r="AM86" s="119">
        <v>1</v>
      </c>
      <c r="AN86" s="119">
        <v>0.15</v>
      </c>
      <c r="AO86" s="119">
        <v>0.95</v>
      </c>
      <c r="AP86" s="120">
        <v>0.95</v>
      </c>
      <c r="AQ86" s="56" t="s">
        <v>45</v>
      </c>
      <c r="AR86" s="56" t="s">
        <v>45</v>
      </c>
      <c r="AS86" s="56" t="s">
        <v>45</v>
      </c>
      <c r="AT86" s="56" t="s">
        <v>45</v>
      </c>
      <c r="AU86" s="56" t="s">
        <v>45</v>
      </c>
      <c r="AV86" s="56" t="s">
        <v>45</v>
      </c>
      <c r="AW86" s="56" t="s">
        <v>45</v>
      </c>
      <c r="AX86" s="56" t="s">
        <v>45</v>
      </c>
      <c r="AY86" s="35"/>
    </row>
    <row r="87" ht="36.75" customHeight="true" spans="1:51">
      <c r="A87" s="11"/>
      <c r="B87" s="159">
        <v>32</v>
      </c>
      <c r="C87" s="10" t="s">
        <v>257</v>
      </c>
      <c r="D87" s="10" t="s">
        <v>258</v>
      </c>
      <c r="E87" s="10"/>
      <c r="F87" s="15" t="s">
        <v>571</v>
      </c>
      <c r="G87" s="59">
        <v>11720</v>
      </c>
      <c r="H87" s="68">
        <v>0.4784</v>
      </c>
      <c r="I87" s="92" t="s">
        <v>26</v>
      </c>
      <c r="J87" s="174" t="s">
        <v>497</v>
      </c>
      <c r="K87" s="93">
        <v>5000</v>
      </c>
      <c r="L87" s="93">
        <v>1457</v>
      </c>
      <c r="M87" s="93">
        <v>2325</v>
      </c>
      <c r="N87" s="94">
        <v>0.465</v>
      </c>
      <c r="O87" s="59">
        <v>4500</v>
      </c>
      <c r="P87" s="59">
        <v>200</v>
      </c>
      <c r="Q87" s="59">
        <v>1694</v>
      </c>
      <c r="R87" s="68">
        <v>0.3764</v>
      </c>
      <c r="S87" s="59">
        <v>3500</v>
      </c>
      <c r="T87" s="59">
        <v>666</v>
      </c>
      <c r="U87" s="59">
        <v>1890</v>
      </c>
      <c r="V87" s="68">
        <v>0.54</v>
      </c>
      <c r="W87" s="59">
        <v>3000</v>
      </c>
      <c r="X87" s="59">
        <v>218</v>
      </c>
      <c r="Y87" s="59">
        <v>1642</v>
      </c>
      <c r="Z87" s="68">
        <v>0.5473</v>
      </c>
      <c r="AA87" s="59">
        <v>2600</v>
      </c>
      <c r="AB87" s="59">
        <v>0</v>
      </c>
      <c r="AC87" s="59">
        <v>1820</v>
      </c>
      <c r="AD87" s="68">
        <v>0.7</v>
      </c>
      <c r="AE87" s="59">
        <v>1600</v>
      </c>
      <c r="AF87" s="59">
        <v>128</v>
      </c>
      <c r="AG87" s="59">
        <v>860</v>
      </c>
      <c r="AH87" s="68">
        <v>0.5375</v>
      </c>
      <c r="AI87" s="59">
        <v>700</v>
      </c>
      <c r="AJ87" s="59">
        <v>27</v>
      </c>
      <c r="AK87" s="59">
        <v>385</v>
      </c>
      <c r="AL87" s="68">
        <v>0.55</v>
      </c>
      <c r="AM87" s="59">
        <v>1600</v>
      </c>
      <c r="AN87" s="59">
        <v>201</v>
      </c>
      <c r="AO87" s="59">
        <v>561</v>
      </c>
      <c r="AP87" s="68">
        <v>0.3506</v>
      </c>
      <c r="AQ87" s="93" t="s">
        <v>45</v>
      </c>
      <c r="AR87" s="93" t="s">
        <v>45</v>
      </c>
      <c r="AS87" s="93" t="s">
        <v>45</v>
      </c>
      <c r="AT87" s="93" t="s">
        <v>45</v>
      </c>
      <c r="AU87" s="93">
        <v>2000</v>
      </c>
      <c r="AV87" s="93">
        <v>375</v>
      </c>
      <c r="AW87" s="93">
        <v>543</v>
      </c>
      <c r="AX87" s="94">
        <v>0.2715</v>
      </c>
      <c r="AY87" s="35"/>
    </row>
    <row r="88" ht="78.75" customHeight="true" spans="1:51">
      <c r="A88" s="6"/>
      <c r="B88" s="14"/>
      <c r="C88" s="10"/>
      <c r="D88" s="10" t="s">
        <v>260</v>
      </c>
      <c r="E88" s="10"/>
      <c r="F88" s="15" t="s">
        <v>571</v>
      </c>
      <c r="G88" s="59">
        <v>3372</v>
      </c>
      <c r="H88" s="68">
        <v>1.124</v>
      </c>
      <c r="I88" s="6"/>
      <c r="J88" s="6"/>
      <c r="K88" s="93">
        <v>500</v>
      </c>
      <c r="L88" s="93">
        <v>180</v>
      </c>
      <c r="M88" s="93">
        <v>297</v>
      </c>
      <c r="N88" s="94">
        <v>0.594</v>
      </c>
      <c r="O88" s="59">
        <v>200</v>
      </c>
      <c r="P88" s="59">
        <v>0</v>
      </c>
      <c r="Q88" s="59">
        <v>353</v>
      </c>
      <c r="R88" s="68">
        <v>1.765</v>
      </c>
      <c r="S88" s="59">
        <v>300</v>
      </c>
      <c r="T88" s="59">
        <v>207</v>
      </c>
      <c r="U88" s="59">
        <v>307</v>
      </c>
      <c r="V88" s="68">
        <v>1.0233</v>
      </c>
      <c r="W88" s="59">
        <v>900</v>
      </c>
      <c r="X88" s="59">
        <v>0</v>
      </c>
      <c r="Y88" s="59">
        <v>774</v>
      </c>
      <c r="Z88" s="68">
        <v>0.86</v>
      </c>
      <c r="AA88" s="59">
        <v>300</v>
      </c>
      <c r="AB88" s="59">
        <v>0</v>
      </c>
      <c r="AC88" s="59">
        <v>218</v>
      </c>
      <c r="AD88" s="68">
        <v>0.7267</v>
      </c>
      <c r="AE88" s="59">
        <v>200</v>
      </c>
      <c r="AF88" s="59">
        <v>128</v>
      </c>
      <c r="AG88" s="59">
        <v>238</v>
      </c>
      <c r="AH88" s="68">
        <v>1.19</v>
      </c>
      <c r="AI88" s="59">
        <v>200</v>
      </c>
      <c r="AJ88" s="59">
        <v>27</v>
      </c>
      <c r="AK88" s="59">
        <v>260</v>
      </c>
      <c r="AL88" s="68">
        <v>1.3</v>
      </c>
      <c r="AM88" s="59">
        <v>200</v>
      </c>
      <c r="AN88" s="59">
        <v>190</v>
      </c>
      <c r="AO88" s="59">
        <v>550</v>
      </c>
      <c r="AP88" s="68">
        <v>2.75</v>
      </c>
      <c r="AQ88" s="93" t="s">
        <v>45</v>
      </c>
      <c r="AR88" s="93" t="s">
        <v>45</v>
      </c>
      <c r="AS88" s="93" t="s">
        <v>45</v>
      </c>
      <c r="AT88" s="93" t="s">
        <v>45</v>
      </c>
      <c r="AU88" s="93">
        <v>200</v>
      </c>
      <c r="AV88" s="93">
        <v>375</v>
      </c>
      <c r="AW88" s="93">
        <v>375</v>
      </c>
      <c r="AX88" s="94">
        <v>1.875</v>
      </c>
      <c r="AY88" s="35"/>
    </row>
    <row r="89" ht="28.5" spans="1:51">
      <c r="A89" s="8" t="s">
        <v>261</v>
      </c>
      <c r="B89" s="159">
        <v>33</v>
      </c>
      <c r="C89" s="10" t="s">
        <v>262</v>
      </c>
      <c r="D89" s="10" t="s">
        <v>263</v>
      </c>
      <c r="E89" s="10"/>
      <c r="F89" s="15" t="s">
        <v>572</v>
      </c>
      <c r="G89" s="56" t="s">
        <v>45</v>
      </c>
      <c r="H89" s="56" t="s">
        <v>45</v>
      </c>
      <c r="I89" s="148"/>
      <c r="J89" s="148"/>
      <c r="K89" s="148" t="s">
        <v>631</v>
      </c>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35" t="s">
        <v>632</v>
      </c>
    </row>
    <row r="90" ht="28.5" spans="1:51">
      <c r="A90" s="11"/>
      <c r="B90" s="159">
        <v>34</v>
      </c>
      <c r="C90" s="10" t="s">
        <v>268</v>
      </c>
      <c r="D90" s="10" t="s">
        <v>269</v>
      </c>
      <c r="E90" s="10"/>
      <c r="F90" s="15" t="s">
        <v>572</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35" t="s">
        <v>504</v>
      </c>
    </row>
    <row r="91" ht="14.25" spans="1:51">
      <c r="A91" s="6"/>
      <c r="B91" s="159">
        <v>35</v>
      </c>
      <c r="C91" s="10" t="s">
        <v>271</v>
      </c>
      <c r="D91" s="10" t="s">
        <v>272</v>
      </c>
      <c r="E91" s="10"/>
      <c r="F91" s="15" t="s">
        <v>572</v>
      </c>
      <c r="G91" s="54">
        <v>212</v>
      </c>
      <c r="H91" s="61">
        <v>0.3046</v>
      </c>
      <c r="I91" s="56" t="s">
        <v>26</v>
      </c>
      <c r="J91" s="56" t="s">
        <v>633</v>
      </c>
      <c r="K91" s="56" t="s">
        <v>45</v>
      </c>
      <c r="L91" s="56" t="s">
        <v>45</v>
      </c>
      <c r="M91" s="56" t="s">
        <v>45</v>
      </c>
      <c r="N91" s="56" t="s">
        <v>45</v>
      </c>
      <c r="O91" s="56">
        <v>41</v>
      </c>
      <c r="P91" s="56">
        <v>20</v>
      </c>
      <c r="Q91" s="56">
        <v>41</v>
      </c>
      <c r="R91" s="109">
        <v>1</v>
      </c>
      <c r="S91" s="56">
        <v>79</v>
      </c>
      <c r="T91" s="56">
        <v>4</v>
      </c>
      <c r="U91" s="56">
        <v>28</v>
      </c>
      <c r="V91" s="109">
        <v>0.3544</v>
      </c>
      <c r="W91" s="56">
        <v>48</v>
      </c>
      <c r="X91" s="56">
        <v>3</v>
      </c>
      <c r="Y91" s="56">
        <v>34</v>
      </c>
      <c r="Z91" s="109">
        <v>0.7083</v>
      </c>
      <c r="AA91" s="56">
        <v>182</v>
      </c>
      <c r="AB91" s="56">
        <v>8</v>
      </c>
      <c r="AC91" s="56">
        <v>47</v>
      </c>
      <c r="AD91" s="109">
        <v>0.2582</v>
      </c>
      <c r="AE91" s="56">
        <v>153</v>
      </c>
      <c r="AF91" s="56">
        <v>0</v>
      </c>
      <c r="AG91" s="56">
        <v>26</v>
      </c>
      <c r="AH91" s="109">
        <v>0.1699</v>
      </c>
      <c r="AI91" s="56">
        <v>66</v>
      </c>
      <c r="AJ91" s="56">
        <v>0</v>
      </c>
      <c r="AK91" s="56">
        <v>10</v>
      </c>
      <c r="AL91" s="109">
        <v>0.1515</v>
      </c>
      <c r="AM91" s="56">
        <v>111</v>
      </c>
      <c r="AN91" s="56">
        <v>0</v>
      </c>
      <c r="AO91" s="56">
        <v>26</v>
      </c>
      <c r="AP91" s="109">
        <v>0.2167</v>
      </c>
      <c r="AQ91" s="56" t="s">
        <v>45</v>
      </c>
      <c r="AR91" s="56" t="s">
        <v>45</v>
      </c>
      <c r="AS91" s="56" t="s">
        <v>45</v>
      </c>
      <c r="AT91" s="56" t="s">
        <v>45</v>
      </c>
      <c r="AU91" s="56">
        <v>16</v>
      </c>
      <c r="AV91" s="56">
        <v>0</v>
      </c>
      <c r="AW91" s="56">
        <v>0</v>
      </c>
      <c r="AX91" s="116">
        <v>0</v>
      </c>
      <c r="AY91" s="35"/>
    </row>
    <row r="92" ht="26.25" customHeight="true" spans="1:51">
      <c r="A92" s="8" t="s">
        <v>273</v>
      </c>
      <c r="B92" s="159">
        <v>36</v>
      </c>
      <c r="C92" s="10" t="s">
        <v>274</v>
      </c>
      <c r="D92" s="10" t="s">
        <v>275</v>
      </c>
      <c r="E92" s="10"/>
      <c r="F92" s="15" t="s">
        <v>577</v>
      </c>
      <c r="G92" s="54"/>
      <c r="H92" s="61"/>
      <c r="I92" s="88"/>
      <c r="J92" s="88"/>
      <c r="K92" s="56" t="s">
        <v>45</v>
      </c>
      <c r="L92" s="56" t="s">
        <v>45</v>
      </c>
      <c r="M92" s="56" t="s">
        <v>45</v>
      </c>
      <c r="N92" s="56" t="s">
        <v>45</v>
      </c>
      <c r="O92" s="56">
        <v>188</v>
      </c>
      <c r="P92" s="56"/>
      <c r="Q92" s="56"/>
      <c r="R92" s="109"/>
      <c r="S92" s="56">
        <v>229</v>
      </c>
      <c r="T92" s="56"/>
      <c r="U92" s="56"/>
      <c r="V92" s="109"/>
      <c r="W92" s="56">
        <v>190</v>
      </c>
      <c r="X92" s="56"/>
      <c r="Y92" s="56"/>
      <c r="Z92" s="109"/>
      <c r="AA92" s="56">
        <v>201</v>
      </c>
      <c r="AB92" s="56"/>
      <c r="AC92" s="56"/>
      <c r="AD92" s="109"/>
      <c r="AE92" s="56">
        <v>157</v>
      </c>
      <c r="AF92" s="56"/>
      <c r="AG92" s="56"/>
      <c r="AH92" s="109"/>
      <c r="AI92" s="56">
        <v>152</v>
      </c>
      <c r="AJ92" s="56"/>
      <c r="AK92" s="56"/>
      <c r="AL92" s="109"/>
      <c r="AM92" s="56">
        <v>229</v>
      </c>
      <c r="AN92" s="56"/>
      <c r="AO92" s="56"/>
      <c r="AP92" s="109"/>
      <c r="AQ92" s="56">
        <v>50</v>
      </c>
      <c r="AR92" s="56"/>
      <c r="AS92" s="56"/>
      <c r="AT92" s="109"/>
      <c r="AU92" s="56">
        <v>42</v>
      </c>
      <c r="AV92" s="56"/>
      <c r="AW92" s="56"/>
      <c r="AX92" s="109"/>
      <c r="AY92" s="35"/>
    </row>
    <row r="93" ht="14.25" spans="1:51">
      <c r="A93" s="11"/>
      <c r="B93" s="14"/>
      <c r="C93" s="10"/>
      <c r="D93" s="10" t="s">
        <v>277</v>
      </c>
      <c r="E93" s="10"/>
      <c r="F93" s="15" t="s">
        <v>577</v>
      </c>
      <c r="G93" s="184"/>
      <c r="H93" s="185"/>
      <c r="I93" s="23"/>
      <c r="J93" s="23"/>
      <c r="K93" s="56" t="s">
        <v>45</v>
      </c>
      <c r="L93" s="56" t="s">
        <v>45</v>
      </c>
      <c r="M93" s="56" t="s">
        <v>45</v>
      </c>
      <c r="N93" s="56" t="s">
        <v>45</v>
      </c>
      <c r="O93" s="56" t="s">
        <v>45</v>
      </c>
      <c r="P93" s="56" t="s">
        <v>45</v>
      </c>
      <c r="Q93" s="56" t="s">
        <v>45</v>
      </c>
      <c r="R93" s="56" t="s">
        <v>45</v>
      </c>
      <c r="S93" s="56">
        <v>50</v>
      </c>
      <c r="T93" s="56"/>
      <c r="U93" s="56"/>
      <c r="V93" s="56"/>
      <c r="W93" s="56">
        <v>60</v>
      </c>
      <c r="X93" s="56"/>
      <c r="Y93" s="56"/>
      <c r="Z93" s="56"/>
      <c r="AA93" s="56">
        <v>60</v>
      </c>
      <c r="AB93" s="56"/>
      <c r="AC93" s="56"/>
      <c r="AD93" s="56"/>
      <c r="AE93" s="56" t="s">
        <v>45</v>
      </c>
      <c r="AF93" s="56"/>
      <c r="AG93" s="56"/>
      <c r="AH93" s="56"/>
      <c r="AI93" s="56">
        <v>130</v>
      </c>
      <c r="AJ93" s="56"/>
      <c r="AK93" s="56"/>
      <c r="AL93" s="56"/>
      <c r="AM93" s="56" t="s">
        <v>45</v>
      </c>
      <c r="AN93" s="56"/>
      <c r="AO93" s="56"/>
      <c r="AP93" s="56"/>
      <c r="AQ93" s="56">
        <v>50</v>
      </c>
      <c r="AR93" s="56"/>
      <c r="AS93" s="56"/>
      <c r="AT93" s="56"/>
      <c r="AU93" s="56" t="s">
        <v>45</v>
      </c>
      <c r="AV93" s="56" t="s">
        <v>45</v>
      </c>
      <c r="AW93" s="56" t="s">
        <v>45</v>
      </c>
      <c r="AX93" s="56" t="s">
        <v>45</v>
      </c>
      <c r="AY93" s="35"/>
    </row>
    <row r="94" ht="100.5" customHeight="true" spans="1:51">
      <c r="A94" s="11"/>
      <c r="B94" s="159">
        <v>37</v>
      </c>
      <c r="C94" s="10" t="s">
        <v>278</v>
      </c>
      <c r="D94" s="10" t="s">
        <v>279</v>
      </c>
      <c r="E94" s="10"/>
      <c r="F94" s="186" t="s">
        <v>577</v>
      </c>
      <c r="G94" s="59" t="s">
        <v>634</v>
      </c>
      <c r="H94" s="93" t="s">
        <v>60</v>
      </c>
      <c r="I94" s="187"/>
      <c r="J94" s="140"/>
      <c r="K94" s="54"/>
      <c r="L94" s="54"/>
      <c r="M94" s="54"/>
      <c r="N94" s="54"/>
      <c r="O94" s="54">
        <v>7</v>
      </c>
      <c r="P94" s="54"/>
      <c r="Q94" s="54"/>
      <c r="R94" s="54"/>
      <c r="S94" s="54">
        <v>6.5</v>
      </c>
      <c r="T94" s="54"/>
      <c r="U94" s="54"/>
      <c r="V94" s="54"/>
      <c r="W94" s="54">
        <v>8</v>
      </c>
      <c r="X94" s="54"/>
      <c r="Y94" s="54"/>
      <c r="Z94" s="54"/>
      <c r="AA94" s="54">
        <v>47.5</v>
      </c>
      <c r="AB94" s="54"/>
      <c r="AC94" s="54"/>
      <c r="AD94" s="54"/>
      <c r="AE94" s="54">
        <v>47.5</v>
      </c>
      <c r="AF94" s="54"/>
      <c r="AG94" s="54"/>
      <c r="AH94" s="54"/>
      <c r="AI94" s="54">
        <v>7.5</v>
      </c>
      <c r="AJ94" s="54"/>
      <c r="AK94" s="54"/>
      <c r="AL94" s="54"/>
      <c r="AM94" s="54">
        <v>27</v>
      </c>
      <c r="AN94" s="54"/>
      <c r="AO94" s="54"/>
      <c r="AP94" s="54"/>
      <c r="AQ94" s="54"/>
      <c r="AR94" s="54"/>
      <c r="AS94" s="54"/>
      <c r="AT94" s="54"/>
      <c r="AU94" s="54">
        <v>2.5</v>
      </c>
      <c r="AV94" s="54"/>
      <c r="AW94" s="54"/>
      <c r="AX94" s="54"/>
      <c r="AY94" s="35" t="s">
        <v>635</v>
      </c>
    </row>
    <row r="95" ht="14.25" spans="1:51">
      <c r="A95" s="11"/>
      <c r="B95" s="159">
        <v>38</v>
      </c>
      <c r="C95" s="10" t="s">
        <v>282</v>
      </c>
      <c r="D95" s="10" t="s">
        <v>283</v>
      </c>
      <c r="E95" s="10"/>
      <c r="F95" s="15" t="s">
        <v>571</v>
      </c>
      <c r="G95" s="164">
        <v>25</v>
      </c>
      <c r="H95" s="165">
        <v>0.4386</v>
      </c>
      <c r="I95" s="79" t="s">
        <v>636</v>
      </c>
      <c r="J95" s="79"/>
      <c r="K95" s="93" t="s">
        <v>45</v>
      </c>
      <c r="L95" s="93" t="s">
        <v>45</v>
      </c>
      <c r="M95" s="93" t="s">
        <v>45</v>
      </c>
      <c r="N95" s="93" t="s">
        <v>45</v>
      </c>
      <c r="O95" s="93">
        <v>32</v>
      </c>
      <c r="P95" s="93">
        <v>0</v>
      </c>
      <c r="Q95" s="93">
        <v>0</v>
      </c>
      <c r="R95" s="94">
        <v>0</v>
      </c>
      <c r="S95" s="93">
        <v>13</v>
      </c>
      <c r="T95" s="93">
        <v>13</v>
      </c>
      <c r="U95" s="93">
        <v>13</v>
      </c>
      <c r="V95" s="94">
        <v>1</v>
      </c>
      <c r="W95" s="93" t="s">
        <v>45</v>
      </c>
      <c r="X95" s="93" t="s">
        <v>45</v>
      </c>
      <c r="Y95" s="93" t="s">
        <v>45</v>
      </c>
      <c r="Z95" s="93" t="s">
        <v>45</v>
      </c>
      <c r="AA95" s="93" t="s">
        <v>45</v>
      </c>
      <c r="AB95" s="93" t="s">
        <v>45</v>
      </c>
      <c r="AC95" s="93" t="s">
        <v>45</v>
      </c>
      <c r="AD95" s="93" t="s">
        <v>45</v>
      </c>
      <c r="AE95" s="93">
        <v>12</v>
      </c>
      <c r="AF95" s="93">
        <v>12</v>
      </c>
      <c r="AG95" s="93">
        <v>12</v>
      </c>
      <c r="AH95" s="94">
        <v>1</v>
      </c>
      <c r="AI95" s="93" t="s">
        <v>45</v>
      </c>
      <c r="AJ95" s="93" t="s">
        <v>45</v>
      </c>
      <c r="AK95" s="93" t="s">
        <v>45</v>
      </c>
      <c r="AL95" s="93" t="s">
        <v>45</v>
      </c>
      <c r="AM95" s="93" t="s">
        <v>45</v>
      </c>
      <c r="AN95" s="93" t="s">
        <v>45</v>
      </c>
      <c r="AO95" s="93" t="s">
        <v>45</v>
      </c>
      <c r="AP95" s="93" t="s">
        <v>45</v>
      </c>
      <c r="AQ95" s="93" t="s">
        <v>45</v>
      </c>
      <c r="AR95" s="93" t="s">
        <v>45</v>
      </c>
      <c r="AS95" s="93" t="s">
        <v>45</v>
      </c>
      <c r="AT95" s="93" t="s">
        <v>45</v>
      </c>
      <c r="AU95" s="93" t="s">
        <v>45</v>
      </c>
      <c r="AV95" s="93" t="s">
        <v>45</v>
      </c>
      <c r="AW95" s="93" t="s">
        <v>45</v>
      </c>
      <c r="AX95" s="93" t="s">
        <v>45</v>
      </c>
      <c r="AY95" s="35"/>
    </row>
    <row r="96" ht="14.25" spans="1:51">
      <c r="A96" s="11"/>
      <c r="B96" s="14"/>
      <c r="C96" s="10"/>
      <c r="D96" s="10" t="s">
        <v>286</v>
      </c>
      <c r="E96" s="10"/>
      <c r="F96" s="15" t="s">
        <v>571</v>
      </c>
      <c r="G96" s="59">
        <v>9</v>
      </c>
      <c r="H96" s="68">
        <v>0.3214</v>
      </c>
      <c r="I96" s="6"/>
      <c r="J96" s="6"/>
      <c r="K96" s="93" t="s">
        <v>45</v>
      </c>
      <c r="L96" s="93" t="s">
        <v>45</v>
      </c>
      <c r="M96" s="93" t="s">
        <v>45</v>
      </c>
      <c r="N96" s="93" t="s">
        <v>45</v>
      </c>
      <c r="O96" s="93">
        <v>4</v>
      </c>
      <c r="P96" s="93">
        <v>2</v>
      </c>
      <c r="Q96" s="93">
        <v>2</v>
      </c>
      <c r="R96" s="94">
        <v>0.5</v>
      </c>
      <c r="S96" s="93">
        <v>14</v>
      </c>
      <c r="T96" s="93">
        <v>4</v>
      </c>
      <c r="U96" s="93">
        <v>4</v>
      </c>
      <c r="V96" s="94">
        <v>0.2857</v>
      </c>
      <c r="W96" s="93">
        <v>3</v>
      </c>
      <c r="X96" s="93">
        <v>1</v>
      </c>
      <c r="Y96" s="93">
        <v>1</v>
      </c>
      <c r="Z96" s="94">
        <v>0.3333</v>
      </c>
      <c r="AA96" s="93">
        <v>1</v>
      </c>
      <c r="AB96" s="93">
        <v>0</v>
      </c>
      <c r="AC96" s="93">
        <v>0</v>
      </c>
      <c r="AD96" s="94">
        <v>0</v>
      </c>
      <c r="AE96" s="93">
        <v>2</v>
      </c>
      <c r="AF96" s="93">
        <v>1</v>
      </c>
      <c r="AG96" s="93">
        <v>1</v>
      </c>
      <c r="AH96" s="94">
        <v>0.5</v>
      </c>
      <c r="AI96" s="93">
        <v>1</v>
      </c>
      <c r="AJ96" s="93">
        <v>0</v>
      </c>
      <c r="AK96" s="93">
        <v>0</v>
      </c>
      <c r="AL96" s="94">
        <v>0</v>
      </c>
      <c r="AM96" s="93">
        <v>3</v>
      </c>
      <c r="AN96" s="93">
        <v>1</v>
      </c>
      <c r="AO96" s="93">
        <v>1</v>
      </c>
      <c r="AP96" s="94">
        <v>0.3333</v>
      </c>
      <c r="AQ96" s="93" t="s">
        <v>45</v>
      </c>
      <c r="AR96" s="93" t="s">
        <v>45</v>
      </c>
      <c r="AS96" s="93" t="s">
        <v>45</v>
      </c>
      <c r="AT96" s="93" t="s">
        <v>45</v>
      </c>
      <c r="AU96" s="93" t="s">
        <v>45</v>
      </c>
      <c r="AV96" s="93" t="s">
        <v>45</v>
      </c>
      <c r="AW96" s="93" t="s">
        <v>45</v>
      </c>
      <c r="AX96" s="93" t="s">
        <v>45</v>
      </c>
      <c r="AY96" s="35"/>
    </row>
    <row r="97" ht="28.5" spans="1:51">
      <c r="A97" s="11"/>
      <c r="B97" s="159">
        <v>39</v>
      </c>
      <c r="C97" s="10" t="s">
        <v>288</v>
      </c>
      <c r="D97" s="10" t="s">
        <v>289</v>
      </c>
      <c r="E97" s="10"/>
      <c r="F97" s="15" t="s">
        <v>571</v>
      </c>
      <c r="G97" s="59">
        <v>399</v>
      </c>
      <c r="H97" s="68">
        <v>1</v>
      </c>
      <c r="I97" s="59"/>
      <c r="J97" s="93" t="s">
        <v>506</v>
      </c>
      <c r="K97" s="93" t="s">
        <v>45</v>
      </c>
      <c r="L97" s="93" t="s">
        <v>45</v>
      </c>
      <c r="M97" s="93" t="s">
        <v>45</v>
      </c>
      <c r="N97" s="93" t="s">
        <v>45</v>
      </c>
      <c r="O97" s="93">
        <v>11</v>
      </c>
      <c r="P97" s="93">
        <v>11</v>
      </c>
      <c r="Q97" s="93">
        <v>11</v>
      </c>
      <c r="R97" s="94">
        <v>1</v>
      </c>
      <c r="S97" s="93">
        <v>168</v>
      </c>
      <c r="T97" s="93">
        <v>168</v>
      </c>
      <c r="U97" s="93">
        <v>168</v>
      </c>
      <c r="V97" s="94">
        <v>1</v>
      </c>
      <c r="W97" s="93" t="s">
        <v>45</v>
      </c>
      <c r="X97" s="93"/>
      <c r="Y97" s="93"/>
      <c r="Z97" s="93"/>
      <c r="AA97" s="93">
        <v>220</v>
      </c>
      <c r="AB97" s="93">
        <v>220</v>
      </c>
      <c r="AC97" s="93">
        <v>220</v>
      </c>
      <c r="AD97" s="94">
        <v>1</v>
      </c>
      <c r="AE97" s="93" t="s">
        <v>45</v>
      </c>
      <c r="AF97" s="93"/>
      <c r="AG97" s="93"/>
      <c r="AH97" s="93"/>
      <c r="AI97" s="93" t="s">
        <v>45</v>
      </c>
      <c r="AJ97" s="93"/>
      <c r="AK97" s="93"/>
      <c r="AL97" s="93"/>
      <c r="AM97" s="93" t="s">
        <v>45</v>
      </c>
      <c r="AN97" s="93"/>
      <c r="AO97" s="93"/>
      <c r="AP97" s="93"/>
      <c r="AQ97" s="93" t="s">
        <v>45</v>
      </c>
      <c r="AR97" s="93" t="s">
        <v>45</v>
      </c>
      <c r="AS97" s="93" t="s">
        <v>45</v>
      </c>
      <c r="AT97" s="93" t="s">
        <v>45</v>
      </c>
      <c r="AU97" s="93" t="s">
        <v>45</v>
      </c>
      <c r="AV97" s="93" t="s">
        <v>45</v>
      </c>
      <c r="AW97" s="93" t="s">
        <v>45</v>
      </c>
      <c r="AX97" s="93" t="s">
        <v>45</v>
      </c>
      <c r="AY97" s="35"/>
    </row>
    <row r="98" ht="28.5" spans="1:51">
      <c r="A98" s="11"/>
      <c r="B98" s="160">
        <v>40</v>
      </c>
      <c r="C98" s="40" t="s">
        <v>291</v>
      </c>
      <c r="D98" s="10" t="s">
        <v>292</v>
      </c>
      <c r="E98" s="10"/>
      <c r="F98" s="17" t="s">
        <v>571</v>
      </c>
      <c r="G98" s="59">
        <v>3</v>
      </c>
      <c r="H98" s="68">
        <v>1</v>
      </c>
      <c r="I98" s="93"/>
      <c r="J98" s="93"/>
      <c r="K98" s="93" t="s">
        <v>45</v>
      </c>
      <c r="L98" s="93" t="s">
        <v>45</v>
      </c>
      <c r="M98" s="93" t="s">
        <v>45</v>
      </c>
      <c r="N98" s="93" t="s">
        <v>45</v>
      </c>
      <c r="O98" s="59">
        <v>1</v>
      </c>
      <c r="P98" s="59">
        <v>1</v>
      </c>
      <c r="Q98" s="59">
        <v>1</v>
      </c>
      <c r="R98" s="59">
        <v>1</v>
      </c>
      <c r="S98" s="59">
        <v>1</v>
      </c>
      <c r="T98" s="59">
        <v>1</v>
      </c>
      <c r="U98" s="59">
        <v>1</v>
      </c>
      <c r="V98" s="59">
        <v>1</v>
      </c>
      <c r="W98" s="59">
        <v>1</v>
      </c>
      <c r="X98" s="59">
        <v>1</v>
      </c>
      <c r="Y98" s="59">
        <v>1</v>
      </c>
      <c r="Z98" s="59">
        <v>1</v>
      </c>
      <c r="AA98" s="59" t="s">
        <v>45</v>
      </c>
      <c r="AB98" s="59"/>
      <c r="AC98" s="59"/>
      <c r="AD98" s="59"/>
      <c r="AE98" s="59" t="s">
        <v>45</v>
      </c>
      <c r="AF98" s="59"/>
      <c r="AG98" s="59"/>
      <c r="AH98" s="59"/>
      <c r="AI98" s="59" t="s">
        <v>45</v>
      </c>
      <c r="AJ98" s="59"/>
      <c r="AK98" s="59"/>
      <c r="AL98" s="59"/>
      <c r="AM98" s="59" t="s">
        <v>45</v>
      </c>
      <c r="AN98" s="59"/>
      <c r="AO98" s="59"/>
      <c r="AP98" s="59"/>
      <c r="AQ98" s="93" t="s">
        <v>45</v>
      </c>
      <c r="AR98" s="93" t="s">
        <v>45</v>
      </c>
      <c r="AS98" s="93" t="s">
        <v>45</v>
      </c>
      <c r="AT98" s="93" t="s">
        <v>45</v>
      </c>
      <c r="AU98" s="93" t="s">
        <v>45</v>
      </c>
      <c r="AV98" s="93" t="s">
        <v>45</v>
      </c>
      <c r="AW98" s="93" t="s">
        <v>45</v>
      </c>
      <c r="AX98" s="93" t="s">
        <v>45</v>
      </c>
      <c r="AY98" s="35"/>
    </row>
    <row r="99" ht="28.5" spans="1:51">
      <c r="A99" s="11"/>
      <c r="B99" s="159">
        <v>41</v>
      </c>
      <c r="C99" s="10" t="s">
        <v>294</v>
      </c>
      <c r="D99" s="10" t="s">
        <v>295</v>
      </c>
      <c r="E99" s="10"/>
      <c r="F99" s="15" t="s">
        <v>579</v>
      </c>
      <c r="G99" s="54">
        <v>121</v>
      </c>
      <c r="H99" s="61">
        <v>1</v>
      </c>
      <c r="I99" s="88" t="s">
        <v>637</v>
      </c>
      <c r="J99" s="88"/>
      <c r="K99" s="56">
        <v>121</v>
      </c>
      <c r="L99" s="56">
        <v>0</v>
      </c>
      <c r="M99" s="56">
        <v>121</v>
      </c>
      <c r="N99" s="112">
        <v>1</v>
      </c>
      <c r="O99" s="56" t="s">
        <v>45</v>
      </c>
      <c r="P99" s="56" t="s">
        <v>45</v>
      </c>
      <c r="Q99" s="56" t="s">
        <v>45</v>
      </c>
      <c r="R99" s="56" t="s">
        <v>45</v>
      </c>
      <c r="S99" s="56" t="s">
        <v>45</v>
      </c>
      <c r="T99" s="56" t="s">
        <v>45</v>
      </c>
      <c r="U99" s="56" t="s">
        <v>45</v>
      </c>
      <c r="V99" s="56" t="s">
        <v>45</v>
      </c>
      <c r="W99" s="56" t="s">
        <v>45</v>
      </c>
      <c r="X99" s="56" t="s">
        <v>45</v>
      </c>
      <c r="Y99" s="56" t="s">
        <v>45</v>
      </c>
      <c r="Z99" s="56" t="s">
        <v>45</v>
      </c>
      <c r="AA99" s="56" t="s">
        <v>45</v>
      </c>
      <c r="AB99" s="56" t="s">
        <v>45</v>
      </c>
      <c r="AC99" s="56" t="s">
        <v>45</v>
      </c>
      <c r="AD99" s="56" t="s">
        <v>45</v>
      </c>
      <c r="AE99" s="56">
        <v>72</v>
      </c>
      <c r="AF99" s="56">
        <v>0</v>
      </c>
      <c r="AG99" s="56">
        <v>72</v>
      </c>
      <c r="AH99" s="112">
        <v>1</v>
      </c>
      <c r="AI99" s="56" t="s">
        <v>45</v>
      </c>
      <c r="AJ99" s="56" t="s">
        <v>45</v>
      </c>
      <c r="AK99" s="56" t="s">
        <v>45</v>
      </c>
      <c r="AL99" s="56" t="s">
        <v>45</v>
      </c>
      <c r="AM99" s="56">
        <v>49</v>
      </c>
      <c r="AN99" s="56">
        <v>0</v>
      </c>
      <c r="AO99" s="56">
        <v>49</v>
      </c>
      <c r="AP99" s="112">
        <v>1</v>
      </c>
      <c r="AQ99" s="56" t="s">
        <v>45</v>
      </c>
      <c r="AR99" s="56" t="s">
        <v>45</v>
      </c>
      <c r="AS99" s="56" t="s">
        <v>45</v>
      </c>
      <c r="AT99" s="56" t="s">
        <v>45</v>
      </c>
      <c r="AU99" s="56" t="s">
        <v>45</v>
      </c>
      <c r="AV99" s="56" t="s">
        <v>45</v>
      </c>
      <c r="AW99" s="56" t="s">
        <v>45</v>
      </c>
      <c r="AX99" s="56" t="s">
        <v>45</v>
      </c>
      <c r="AY99" s="35"/>
    </row>
    <row r="100" ht="14.25" spans="1:51">
      <c r="A100" s="11"/>
      <c r="B100" s="159">
        <v>42</v>
      </c>
      <c r="C100" s="10" t="s">
        <v>297</v>
      </c>
      <c r="D100" s="10" t="s">
        <v>298</v>
      </c>
      <c r="E100" s="10"/>
      <c r="F100" s="15" t="s">
        <v>299</v>
      </c>
      <c r="G100" s="54">
        <f>U100+Y100+AC100+AO100</f>
        <v>67</v>
      </c>
      <c r="H100" s="63">
        <f>G100/289</f>
        <v>0.231833910034602</v>
      </c>
      <c r="I100" s="98"/>
      <c r="J100" s="98"/>
      <c r="K100" s="78" t="s">
        <v>45</v>
      </c>
      <c r="L100" s="56" t="s">
        <v>45</v>
      </c>
      <c r="M100" s="56" t="s">
        <v>45</v>
      </c>
      <c r="N100" s="56" t="s">
        <v>45</v>
      </c>
      <c r="O100" s="56" t="s">
        <v>45</v>
      </c>
      <c r="P100" s="56" t="s">
        <v>45</v>
      </c>
      <c r="Q100" s="56" t="s">
        <v>45</v>
      </c>
      <c r="R100" s="56" t="s">
        <v>45</v>
      </c>
      <c r="S100" s="56">
        <v>72</v>
      </c>
      <c r="T100" s="56">
        <v>2</v>
      </c>
      <c r="U100" s="56">
        <v>17</v>
      </c>
      <c r="V100" s="109">
        <v>0.2361</v>
      </c>
      <c r="W100" s="56">
        <v>4</v>
      </c>
      <c r="X100" s="56">
        <v>2</v>
      </c>
      <c r="Y100" s="56">
        <v>4</v>
      </c>
      <c r="Z100" s="109">
        <v>1</v>
      </c>
      <c r="AA100" s="56">
        <v>135</v>
      </c>
      <c r="AB100" s="56">
        <v>2</v>
      </c>
      <c r="AC100" s="56">
        <v>26</v>
      </c>
      <c r="AD100" s="109">
        <v>0.1926</v>
      </c>
      <c r="AE100" s="56" t="s">
        <v>45</v>
      </c>
      <c r="AF100" s="56" t="s">
        <v>45</v>
      </c>
      <c r="AG100" s="56" t="s">
        <v>45</v>
      </c>
      <c r="AH100" s="56" t="s">
        <v>45</v>
      </c>
      <c r="AI100" s="56" t="s">
        <v>45</v>
      </c>
      <c r="AJ100" s="56" t="s">
        <v>45</v>
      </c>
      <c r="AK100" s="56" t="s">
        <v>45</v>
      </c>
      <c r="AL100" s="56" t="s">
        <v>45</v>
      </c>
      <c r="AM100" s="56">
        <v>78</v>
      </c>
      <c r="AN100" s="56">
        <v>6</v>
      </c>
      <c r="AO100" s="56">
        <v>20</v>
      </c>
      <c r="AP100" s="109">
        <v>0.2564</v>
      </c>
      <c r="AQ100" s="56" t="s">
        <v>45</v>
      </c>
      <c r="AR100" s="56" t="s">
        <v>45</v>
      </c>
      <c r="AS100" s="56" t="s">
        <v>45</v>
      </c>
      <c r="AT100" s="56" t="s">
        <v>45</v>
      </c>
      <c r="AU100" s="56" t="s">
        <v>45</v>
      </c>
      <c r="AV100" s="56" t="s">
        <v>45</v>
      </c>
      <c r="AW100" s="56" t="s">
        <v>45</v>
      </c>
      <c r="AX100" s="56" t="s">
        <v>45</v>
      </c>
      <c r="AY100" s="35"/>
    </row>
    <row r="101" ht="14.25" spans="1:51">
      <c r="A101" s="11"/>
      <c r="B101" s="14"/>
      <c r="C101" s="10"/>
      <c r="D101" s="10" t="s">
        <v>300</v>
      </c>
      <c r="E101" s="10"/>
      <c r="F101" s="15" t="s">
        <v>299</v>
      </c>
      <c r="G101" s="54">
        <f>U101+Y101+AC101+AO101</f>
        <v>7850</v>
      </c>
      <c r="H101" s="63">
        <f>G101/25400</f>
        <v>0.309055118110236</v>
      </c>
      <c r="I101" s="89"/>
      <c r="J101" s="89"/>
      <c r="K101" s="78" t="s">
        <v>45</v>
      </c>
      <c r="L101" s="56" t="s">
        <v>45</v>
      </c>
      <c r="M101" s="56" t="s">
        <v>45</v>
      </c>
      <c r="N101" s="56" t="s">
        <v>45</v>
      </c>
      <c r="O101" s="56" t="s">
        <v>45</v>
      </c>
      <c r="P101" s="56" t="s">
        <v>45</v>
      </c>
      <c r="Q101" s="56" t="s">
        <v>45</v>
      </c>
      <c r="R101" s="56" t="s">
        <v>45</v>
      </c>
      <c r="S101" s="56">
        <v>6800</v>
      </c>
      <c r="T101" s="56">
        <v>160</v>
      </c>
      <c r="U101" s="56">
        <v>1830</v>
      </c>
      <c r="V101" s="109">
        <v>0.2691</v>
      </c>
      <c r="W101" s="56">
        <v>800</v>
      </c>
      <c r="X101" s="56">
        <v>400</v>
      </c>
      <c r="Y101" s="56">
        <v>800</v>
      </c>
      <c r="Z101" s="109">
        <v>1</v>
      </c>
      <c r="AA101" s="56">
        <v>9400</v>
      </c>
      <c r="AB101" s="56">
        <v>100</v>
      </c>
      <c r="AC101" s="56">
        <v>3100</v>
      </c>
      <c r="AD101" s="109">
        <v>0.3298</v>
      </c>
      <c r="AE101" s="56" t="s">
        <v>45</v>
      </c>
      <c r="AF101" s="56" t="s">
        <v>45</v>
      </c>
      <c r="AG101" s="56" t="s">
        <v>45</v>
      </c>
      <c r="AH101" s="56" t="s">
        <v>45</v>
      </c>
      <c r="AI101" s="56" t="s">
        <v>45</v>
      </c>
      <c r="AJ101" s="56" t="s">
        <v>45</v>
      </c>
      <c r="AK101" s="56" t="s">
        <v>45</v>
      </c>
      <c r="AL101" s="56" t="s">
        <v>45</v>
      </c>
      <c r="AM101" s="56">
        <v>8400</v>
      </c>
      <c r="AN101" s="56">
        <v>590</v>
      </c>
      <c r="AO101" s="56">
        <v>2120</v>
      </c>
      <c r="AP101" s="109">
        <v>0.2523</v>
      </c>
      <c r="AQ101" s="56" t="s">
        <v>45</v>
      </c>
      <c r="AR101" s="56" t="s">
        <v>45</v>
      </c>
      <c r="AS101" s="56" t="s">
        <v>45</v>
      </c>
      <c r="AT101" s="56" t="s">
        <v>45</v>
      </c>
      <c r="AU101" s="56" t="s">
        <v>45</v>
      </c>
      <c r="AV101" s="56" t="s">
        <v>45</v>
      </c>
      <c r="AW101" s="56" t="s">
        <v>45</v>
      </c>
      <c r="AX101" s="56" t="s">
        <v>45</v>
      </c>
      <c r="AY101" s="35"/>
    </row>
    <row r="102" ht="28.5" spans="1:51">
      <c r="A102" s="11"/>
      <c r="B102" s="159">
        <v>43</v>
      </c>
      <c r="C102" s="10" t="s">
        <v>301</v>
      </c>
      <c r="D102" s="10" t="s">
        <v>302</v>
      </c>
      <c r="E102" s="10"/>
      <c r="F102" s="15" t="s">
        <v>303</v>
      </c>
      <c r="G102" s="54">
        <v>26</v>
      </c>
      <c r="H102" s="63">
        <v>0.3562</v>
      </c>
      <c r="I102" s="98" t="s">
        <v>26</v>
      </c>
      <c r="J102" s="98" t="s">
        <v>580</v>
      </c>
      <c r="K102" s="78" t="s">
        <v>45</v>
      </c>
      <c r="L102" s="56" t="s">
        <v>45</v>
      </c>
      <c r="M102" s="56" t="s">
        <v>45</v>
      </c>
      <c r="N102" s="56" t="s">
        <v>45</v>
      </c>
      <c r="O102" s="56">
        <v>11</v>
      </c>
      <c r="P102" s="56">
        <v>1</v>
      </c>
      <c r="Q102" s="56">
        <v>4</v>
      </c>
      <c r="R102" s="109">
        <f>Q102/O102</f>
        <v>0.363636363636364</v>
      </c>
      <c r="S102" s="56">
        <v>9</v>
      </c>
      <c r="T102" s="56">
        <v>1</v>
      </c>
      <c r="U102" s="56">
        <v>3</v>
      </c>
      <c r="V102" s="109">
        <f>U102/S102</f>
        <v>0.333333333333333</v>
      </c>
      <c r="W102" s="56">
        <v>10</v>
      </c>
      <c r="X102" s="56">
        <v>1</v>
      </c>
      <c r="Y102" s="56">
        <v>3</v>
      </c>
      <c r="Z102" s="109">
        <f>Y102/W102</f>
        <v>0.3</v>
      </c>
      <c r="AA102" s="56">
        <v>14</v>
      </c>
      <c r="AB102" s="56">
        <v>1</v>
      </c>
      <c r="AC102" s="56">
        <v>5</v>
      </c>
      <c r="AD102" s="109">
        <f>AC102/AA102</f>
        <v>0.357142857142857</v>
      </c>
      <c r="AE102" s="56">
        <v>10</v>
      </c>
      <c r="AF102" s="56">
        <v>2</v>
      </c>
      <c r="AG102" s="56">
        <v>4</v>
      </c>
      <c r="AH102" s="109">
        <f>AG102/AE102</f>
        <v>0.4</v>
      </c>
      <c r="AI102" s="56">
        <v>9</v>
      </c>
      <c r="AJ102" s="56">
        <v>1</v>
      </c>
      <c r="AK102" s="56">
        <v>4</v>
      </c>
      <c r="AL102" s="109">
        <f>AK102/AI102</f>
        <v>0.444444444444444</v>
      </c>
      <c r="AM102" s="56">
        <v>10</v>
      </c>
      <c r="AN102" s="56">
        <v>1</v>
      </c>
      <c r="AO102" s="56">
        <v>3</v>
      </c>
      <c r="AP102" s="112">
        <f>AO102/AM102</f>
        <v>0.3</v>
      </c>
      <c r="AQ102" s="56" t="s">
        <v>45</v>
      </c>
      <c r="AR102" s="56" t="s">
        <v>45</v>
      </c>
      <c r="AS102" s="56" t="s">
        <v>45</v>
      </c>
      <c r="AT102" s="56" t="s">
        <v>45</v>
      </c>
      <c r="AU102" s="56" t="s">
        <v>45</v>
      </c>
      <c r="AV102" s="56" t="s">
        <v>45</v>
      </c>
      <c r="AW102" s="56" t="s">
        <v>45</v>
      </c>
      <c r="AX102" s="56" t="s">
        <v>45</v>
      </c>
      <c r="AY102" s="35"/>
    </row>
    <row r="103" ht="42.75" spans="1:51">
      <c r="A103" s="11"/>
      <c r="B103" s="159">
        <v>44</v>
      </c>
      <c r="C103" s="10" t="s">
        <v>304</v>
      </c>
      <c r="D103" s="10" t="s">
        <v>305</v>
      </c>
      <c r="E103" s="10"/>
      <c r="F103" s="15" t="s">
        <v>53</v>
      </c>
      <c r="G103" s="54">
        <v>20.3</v>
      </c>
      <c r="H103" s="69">
        <v>0.812</v>
      </c>
      <c r="I103" s="147"/>
      <c r="J103" s="147"/>
      <c r="K103" s="103" t="s">
        <v>45</v>
      </c>
      <c r="L103" s="54" t="s">
        <v>45</v>
      </c>
      <c r="M103" s="54" t="s">
        <v>45</v>
      </c>
      <c r="N103" s="54" t="s">
        <v>45</v>
      </c>
      <c r="O103" s="54">
        <v>9</v>
      </c>
      <c r="P103" s="54">
        <v>6</v>
      </c>
      <c r="Q103" s="54">
        <v>8</v>
      </c>
      <c r="R103" s="112">
        <v>0.89</v>
      </c>
      <c r="S103" s="54">
        <v>3</v>
      </c>
      <c r="T103" s="54">
        <v>1</v>
      </c>
      <c r="U103" s="54">
        <v>2</v>
      </c>
      <c r="V103" s="112">
        <v>0.67</v>
      </c>
      <c r="W103" s="54">
        <v>2</v>
      </c>
      <c r="X103" s="54">
        <v>0</v>
      </c>
      <c r="Y103" s="54">
        <v>1</v>
      </c>
      <c r="Z103" s="112">
        <v>0.5</v>
      </c>
      <c r="AA103" s="54">
        <v>4</v>
      </c>
      <c r="AB103" s="54">
        <v>2</v>
      </c>
      <c r="AC103" s="54">
        <v>3</v>
      </c>
      <c r="AD103" s="112">
        <v>0.75</v>
      </c>
      <c r="AE103" s="54">
        <v>2</v>
      </c>
      <c r="AF103" s="54">
        <v>2</v>
      </c>
      <c r="AG103" s="54">
        <v>2</v>
      </c>
      <c r="AH103" s="112">
        <v>1</v>
      </c>
      <c r="AI103" s="54">
        <v>2</v>
      </c>
      <c r="AJ103" s="54">
        <v>0.7</v>
      </c>
      <c r="AK103" s="54">
        <v>1.3</v>
      </c>
      <c r="AL103" s="112">
        <v>0.65</v>
      </c>
      <c r="AM103" s="54">
        <v>1</v>
      </c>
      <c r="AN103" s="54">
        <v>1</v>
      </c>
      <c r="AO103" s="54">
        <v>1</v>
      </c>
      <c r="AP103" s="112">
        <v>1</v>
      </c>
      <c r="AQ103" s="56" t="s">
        <v>45</v>
      </c>
      <c r="AR103" s="56" t="s">
        <v>45</v>
      </c>
      <c r="AS103" s="56" t="s">
        <v>45</v>
      </c>
      <c r="AT103" s="56" t="s">
        <v>45</v>
      </c>
      <c r="AU103" s="54">
        <v>2</v>
      </c>
      <c r="AV103" s="54">
        <v>2</v>
      </c>
      <c r="AW103" s="54">
        <v>2</v>
      </c>
      <c r="AX103" s="112">
        <v>1</v>
      </c>
      <c r="AY103" s="43"/>
    </row>
    <row r="104" ht="87" customHeight="true" spans="1:51">
      <c r="A104" s="6"/>
      <c r="B104" s="159">
        <v>45</v>
      </c>
      <c r="C104" s="10" t="s">
        <v>306</v>
      </c>
      <c r="D104" s="10" t="s">
        <v>307</v>
      </c>
      <c r="E104" s="10"/>
      <c r="F104" s="15" t="s">
        <v>84</v>
      </c>
      <c r="G104" s="59">
        <v>3</v>
      </c>
      <c r="H104" s="68">
        <v>0.1304</v>
      </c>
      <c r="I104" s="99" t="s">
        <v>308</v>
      </c>
      <c r="J104" s="99" t="s">
        <v>581</v>
      </c>
      <c r="K104" s="93">
        <v>1</v>
      </c>
      <c r="L104" s="93" t="s">
        <v>45</v>
      </c>
      <c r="M104" s="93" t="s">
        <v>45</v>
      </c>
      <c r="N104" s="59" t="s">
        <v>60</v>
      </c>
      <c r="O104" s="93">
        <v>4</v>
      </c>
      <c r="P104" s="93">
        <v>1</v>
      </c>
      <c r="Q104" s="93">
        <v>1</v>
      </c>
      <c r="R104" s="68">
        <v>0.25</v>
      </c>
      <c r="S104" s="93">
        <v>3</v>
      </c>
      <c r="T104" s="93" t="s">
        <v>45</v>
      </c>
      <c r="U104" s="93" t="s">
        <v>45</v>
      </c>
      <c r="V104" s="150" t="s">
        <v>60</v>
      </c>
      <c r="W104" s="93">
        <v>2</v>
      </c>
      <c r="X104" s="93" t="s">
        <v>45</v>
      </c>
      <c r="Y104" s="93">
        <v>1</v>
      </c>
      <c r="Z104" s="94">
        <v>0.5</v>
      </c>
      <c r="AA104" s="93">
        <v>3</v>
      </c>
      <c r="AB104" s="93" t="s">
        <v>45</v>
      </c>
      <c r="AC104" s="93">
        <v>1</v>
      </c>
      <c r="AD104" s="94">
        <v>0.333</v>
      </c>
      <c r="AE104" s="56">
        <v>2</v>
      </c>
      <c r="AF104" s="93" t="s">
        <v>45</v>
      </c>
      <c r="AG104" s="93" t="s">
        <v>45</v>
      </c>
      <c r="AH104" s="93" t="s">
        <v>60</v>
      </c>
      <c r="AI104" s="56">
        <v>2</v>
      </c>
      <c r="AJ104" s="93" t="s">
        <v>45</v>
      </c>
      <c r="AK104" s="93" t="s">
        <v>45</v>
      </c>
      <c r="AL104" s="93" t="s">
        <v>60</v>
      </c>
      <c r="AM104" s="56">
        <v>2</v>
      </c>
      <c r="AN104" s="93" t="s">
        <v>45</v>
      </c>
      <c r="AO104" s="93" t="s">
        <v>45</v>
      </c>
      <c r="AP104" s="93" t="s">
        <v>60</v>
      </c>
      <c r="AQ104" s="56">
        <v>2</v>
      </c>
      <c r="AR104" s="56" t="s">
        <v>45</v>
      </c>
      <c r="AS104" s="56" t="s">
        <v>45</v>
      </c>
      <c r="AT104" s="150" t="s">
        <v>60</v>
      </c>
      <c r="AU104" s="56">
        <v>2</v>
      </c>
      <c r="AV104" s="56" t="s">
        <v>45</v>
      </c>
      <c r="AW104" s="56" t="s">
        <v>45</v>
      </c>
      <c r="AX104" s="150" t="s">
        <v>60</v>
      </c>
      <c r="AY104" s="35" t="s">
        <v>509</v>
      </c>
    </row>
    <row r="105" ht="33" customHeight="true" spans="1:51">
      <c r="A105" s="60" t="s">
        <v>309</v>
      </c>
      <c r="B105" s="159">
        <v>46</v>
      </c>
      <c r="C105" s="10" t="s">
        <v>310</v>
      </c>
      <c r="D105" s="10" t="s">
        <v>311</v>
      </c>
      <c r="E105" s="10"/>
      <c r="F105" s="15" t="s">
        <v>577</v>
      </c>
      <c r="G105" s="54">
        <v>26</v>
      </c>
      <c r="H105" s="61">
        <v>1</v>
      </c>
      <c r="I105" s="56"/>
      <c r="J105" s="56"/>
      <c r="K105" s="56">
        <v>5</v>
      </c>
      <c r="L105" s="56">
        <v>5</v>
      </c>
      <c r="M105" s="56">
        <v>5</v>
      </c>
      <c r="N105" s="109">
        <v>1</v>
      </c>
      <c r="O105" s="56">
        <v>5</v>
      </c>
      <c r="P105" s="56">
        <v>5</v>
      </c>
      <c r="Q105" s="56">
        <v>5</v>
      </c>
      <c r="R105" s="109">
        <v>1</v>
      </c>
      <c r="S105" s="56">
        <v>2</v>
      </c>
      <c r="T105" s="56">
        <v>2</v>
      </c>
      <c r="U105" s="56">
        <v>2</v>
      </c>
      <c r="V105" s="109">
        <v>1</v>
      </c>
      <c r="W105" s="56">
        <v>3</v>
      </c>
      <c r="X105" s="56">
        <v>3</v>
      </c>
      <c r="Y105" s="56">
        <v>3</v>
      </c>
      <c r="Z105" s="109">
        <v>1</v>
      </c>
      <c r="AA105" s="56">
        <v>5</v>
      </c>
      <c r="AB105" s="56">
        <v>5</v>
      </c>
      <c r="AC105" s="56">
        <v>5</v>
      </c>
      <c r="AD105" s="109">
        <v>1</v>
      </c>
      <c r="AE105" s="56">
        <v>2</v>
      </c>
      <c r="AF105" s="56">
        <v>2</v>
      </c>
      <c r="AG105" s="56">
        <v>2</v>
      </c>
      <c r="AH105" s="109">
        <v>1</v>
      </c>
      <c r="AI105" s="56">
        <v>2</v>
      </c>
      <c r="AJ105" s="56">
        <v>2</v>
      </c>
      <c r="AK105" s="56">
        <v>2</v>
      </c>
      <c r="AL105" s="109">
        <v>1</v>
      </c>
      <c r="AM105" s="56">
        <v>2</v>
      </c>
      <c r="AN105" s="56">
        <v>2</v>
      </c>
      <c r="AO105" s="56">
        <v>2</v>
      </c>
      <c r="AP105" s="109">
        <v>1</v>
      </c>
      <c r="AQ105" s="56" t="s">
        <v>45</v>
      </c>
      <c r="AR105" s="56" t="s">
        <v>45</v>
      </c>
      <c r="AS105" s="56" t="s">
        <v>45</v>
      </c>
      <c r="AT105" s="56" t="s">
        <v>45</v>
      </c>
      <c r="AU105" s="56" t="s">
        <v>45</v>
      </c>
      <c r="AV105" s="56" t="s">
        <v>45</v>
      </c>
      <c r="AW105" s="56" t="s">
        <v>45</v>
      </c>
      <c r="AX105" s="56" t="s">
        <v>45</v>
      </c>
      <c r="AY105" s="35"/>
    </row>
    <row r="106" ht="14.25" spans="1:51">
      <c r="A106" s="89"/>
      <c r="B106" s="159">
        <v>47</v>
      </c>
      <c r="C106" s="10" t="s">
        <v>313</v>
      </c>
      <c r="D106" s="10" t="s">
        <v>409</v>
      </c>
      <c r="E106" s="10"/>
      <c r="F106" s="15" t="s">
        <v>315</v>
      </c>
      <c r="G106" s="56" t="s">
        <v>45</v>
      </c>
      <c r="H106" s="143" t="s">
        <v>45</v>
      </c>
      <c r="I106" s="88"/>
      <c r="J106" s="88"/>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45</v>
      </c>
      <c r="AR106" s="56" t="s">
        <v>45</v>
      </c>
      <c r="AS106" s="56" t="s">
        <v>45</v>
      </c>
      <c r="AT106" s="56" t="s">
        <v>45</v>
      </c>
      <c r="AU106" s="56">
        <v>1</v>
      </c>
      <c r="AV106" s="56"/>
      <c r="AW106" s="56"/>
      <c r="AX106" s="56"/>
      <c r="AY106" s="41" t="s">
        <v>317</v>
      </c>
    </row>
    <row r="107" ht="14.25" spans="1:51">
      <c r="A107" s="89"/>
      <c r="B107" s="14"/>
      <c r="C107" s="10"/>
      <c r="D107" s="10" t="s">
        <v>318</v>
      </c>
      <c r="E107" s="10"/>
      <c r="F107" s="15" t="s">
        <v>315</v>
      </c>
      <c r="G107" s="56" t="s">
        <v>45</v>
      </c>
      <c r="H107" s="143" t="s">
        <v>45</v>
      </c>
      <c r="I107" s="23"/>
      <c r="J107" s="23"/>
      <c r="K107" s="56" t="s">
        <v>45</v>
      </c>
      <c r="L107" s="56" t="s">
        <v>45</v>
      </c>
      <c r="M107" s="56" t="s">
        <v>45</v>
      </c>
      <c r="N107" s="56" t="s">
        <v>45</v>
      </c>
      <c r="O107" s="56" t="s">
        <v>45</v>
      </c>
      <c r="P107" s="56" t="s">
        <v>45</v>
      </c>
      <c r="Q107" s="56" t="s">
        <v>45</v>
      </c>
      <c r="R107" s="56" t="s">
        <v>45</v>
      </c>
      <c r="S107" s="56" t="s">
        <v>45</v>
      </c>
      <c r="T107" s="56" t="s">
        <v>45</v>
      </c>
      <c r="U107" s="56" t="s">
        <v>45</v>
      </c>
      <c r="V107" s="56" t="s">
        <v>45</v>
      </c>
      <c r="W107" s="56">
        <v>1</v>
      </c>
      <c r="X107" s="56"/>
      <c r="Y107" s="56"/>
      <c r="Z107" s="56"/>
      <c r="AA107" s="56" t="s">
        <v>45</v>
      </c>
      <c r="AB107" s="56" t="s">
        <v>45</v>
      </c>
      <c r="AC107" s="56" t="s">
        <v>45</v>
      </c>
      <c r="AD107" s="56" t="s">
        <v>45</v>
      </c>
      <c r="AE107" s="56">
        <v>1</v>
      </c>
      <c r="AF107" s="56"/>
      <c r="AG107" s="56"/>
      <c r="AH107" s="56"/>
      <c r="AI107" s="56">
        <v>1</v>
      </c>
      <c r="AJ107" s="56"/>
      <c r="AK107" s="56"/>
      <c r="AL107" s="56"/>
      <c r="AM107" s="56" t="s">
        <v>45</v>
      </c>
      <c r="AN107" s="56" t="s">
        <v>45</v>
      </c>
      <c r="AO107" s="56" t="s">
        <v>45</v>
      </c>
      <c r="AP107" s="56" t="s">
        <v>45</v>
      </c>
      <c r="AQ107" s="56" t="s">
        <v>45</v>
      </c>
      <c r="AR107" s="56" t="s">
        <v>45</v>
      </c>
      <c r="AS107" s="56" t="s">
        <v>45</v>
      </c>
      <c r="AT107" s="56" t="s">
        <v>45</v>
      </c>
      <c r="AU107" s="56" t="s">
        <v>45</v>
      </c>
      <c r="AV107" s="56" t="s">
        <v>45</v>
      </c>
      <c r="AW107" s="56" t="s">
        <v>45</v>
      </c>
      <c r="AX107" s="56" t="s">
        <v>45</v>
      </c>
      <c r="AY107" s="23"/>
    </row>
    <row r="108" ht="33" customHeight="true" spans="1:51">
      <c r="A108" s="89"/>
      <c r="B108" s="159">
        <v>48</v>
      </c>
      <c r="C108" s="10" t="s">
        <v>320</v>
      </c>
      <c r="D108" s="10" t="s">
        <v>321</v>
      </c>
      <c r="E108" s="10"/>
      <c r="F108" s="15" t="s">
        <v>322</v>
      </c>
      <c r="G108" s="54" t="s">
        <v>60</v>
      </c>
      <c r="H108" s="54" t="s">
        <v>60</v>
      </c>
      <c r="I108" s="54"/>
      <c r="J108" s="54"/>
      <c r="K108" s="54" t="s">
        <v>60</v>
      </c>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35" t="s">
        <v>323</v>
      </c>
    </row>
    <row r="109" ht="50.25" customHeight="true" spans="1:51">
      <c r="A109" s="89"/>
      <c r="B109" s="159">
        <v>49</v>
      </c>
      <c r="C109" s="10" t="s">
        <v>324</v>
      </c>
      <c r="D109" s="10" t="s">
        <v>325</v>
      </c>
      <c r="E109" s="10"/>
      <c r="F109" s="15" t="s">
        <v>315</v>
      </c>
      <c r="G109" s="56">
        <v>156</v>
      </c>
      <c r="H109" s="109">
        <v>0.78</v>
      </c>
      <c r="I109" s="56"/>
      <c r="J109" s="56"/>
      <c r="K109" s="56">
        <v>200</v>
      </c>
      <c r="L109" s="56">
        <v>70</v>
      </c>
      <c r="M109" s="56">
        <v>156</v>
      </c>
      <c r="N109" s="109">
        <v>0.78</v>
      </c>
      <c r="O109" s="56" t="s">
        <v>45</v>
      </c>
      <c r="P109" s="56" t="s">
        <v>45</v>
      </c>
      <c r="Q109" s="56" t="s">
        <v>45</v>
      </c>
      <c r="R109" s="56" t="s">
        <v>45</v>
      </c>
      <c r="S109" s="56" t="s">
        <v>45</v>
      </c>
      <c r="T109" s="56" t="s">
        <v>45</v>
      </c>
      <c r="U109" s="56" t="s">
        <v>45</v>
      </c>
      <c r="V109" s="56" t="s">
        <v>45</v>
      </c>
      <c r="W109" s="56" t="s">
        <v>45</v>
      </c>
      <c r="X109" s="56" t="s">
        <v>45</v>
      </c>
      <c r="Y109" s="56" t="s">
        <v>45</v>
      </c>
      <c r="Z109" s="56" t="s">
        <v>45</v>
      </c>
      <c r="AA109" s="56" t="s">
        <v>45</v>
      </c>
      <c r="AB109" s="56" t="s">
        <v>45</v>
      </c>
      <c r="AC109" s="56" t="s">
        <v>45</v>
      </c>
      <c r="AD109" s="56" t="s">
        <v>45</v>
      </c>
      <c r="AE109" s="56" t="s">
        <v>45</v>
      </c>
      <c r="AF109" s="56" t="s">
        <v>45</v>
      </c>
      <c r="AG109" s="56" t="s">
        <v>45</v>
      </c>
      <c r="AH109" s="56" t="s">
        <v>45</v>
      </c>
      <c r="AI109" s="56" t="s">
        <v>45</v>
      </c>
      <c r="AJ109" s="56" t="s">
        <v>45</v>
      </c>
      <c r="AK109" s="56" t="s">
        <v>45</v>
      </c>
      <c r="AL109" s="56" t="s">
        <v>45</v>
      </c>
      <c r="AM109" s="56" t="s">
        <v>45</v>
      </c>
      <c r="AN109" s="56" t="s">
        <v>45</v>
      </c>
      <c r="AO109" s="56" t="s">
        <v>45</v>
      </c>
      <c r="AP109" s="56" t="s">
        <v>45</v>
      </c>
      <c r="AQ109" s="56" t="s">
        <v>45</v>
      </c>
      <c r="AR109" s="56" t="s">
        <v>45</v>
      </c>
      <c r="AS109" s="56" t="s">
        <v>45</v>
      </c>
      <c r="AT109" s="56" t="s">
        <v>45</v>
      </c>
      <c r="AU109" s="56" t="s">
        <v>45</v>
      </c>
      <c r="AV109" s="56" t="s">
        <v>45</v>
      </c>
      <c r="AW109" s="56" t="s">
        <v>45</v>
      </c>
      <c r="AX109" s="56" t="s">
        <v>45</v>
      </c>
      <c r="AY109" s="35"/>
    </row>
    <row r="110" ht="50.25" customHeight="true" spans="1:51">
      <c r="A110" s="89"/>
      <c r="B110" s="159">
        <v>50</v>
      </c>
      <c r="C110" s="10" t="s">
        <v>328</v>
      </c>
      <c r="D110" s="10" t="s">
        <v>329</v>
      </c>
      <c r="E110" s="10"/>
      <c r="F110" s="15" t="s">
        <v>315</v>
      </c>
      <c r="G110" s="54" t="s">
        <v>60</v>
      </c>
      <c r="H110" s="139" t="s">
        <v>60</v>
      </c>
      <c r="I110" s="56" t="s">
        <v>26</v>
      </c>
      <c r="J110" s="54" t="s">
        <v>583</v>
      </c>
      <c r="K110" s="56">
        <v>8</v>
      </c>
      <c r="L110" s="56" t="s">
        <v>45</v>
      </c>
      <c r="M110" s="56" t="s">
        <v>45</v>
      </c>
      <c r="N110" s="56" t="s">
        <v>45</v>
      </c>
      <c r="O110" s="56">
        <v>1</v>
      </c>
      <c r="P110" s="56" t="s">
        <v>45</v>
      </c>
      <c r="Q110" s="56" t="s">
        <v>45</v>
      </c>
      <c r="R110" s="56" t="s">
        <v>45</v>
      </c>
      <c r="S110" s="56">
        <v>1</v>
      </c>
      <c r="T110" s="56" t="s">
        <v>45</v>
      </c>
      <c r="U110" s="56" t="s">
        <v>45</v>
      </c>
      <c r="V110" s="56" t="s">
        <v>45</v>
      </c>
      <c r="W110" s="56">
        <v>1</v>
      </c>
      <c r="X110" s="56" t="s">
        <v>45</v>
      </c>
      <c r="Y110" s="56" t="s">
        <v>45</v>
      </c>
      <c r="Z110" s="56" t="s">
        <v>45</v>
      </c>
      <c r="AA110" s="56">
        <v>1</v>
      </c>
      <c r="AB110" s="56" t="s">
        <v>45</v>
      </c>
      <c r="AC110" s="56" t="s">
        <v>45</v>
      </c>
      <c r="AD110" s="56" t="s">
        <v>45</v>
      </c>
      <c r="AE110" s="56">
        <v>1</v>
      </c>
      <c r="AF110" s="56" t="s">
        <v>45</v>
      </c>
      <c r="AG110" s="56" t="s">
        <v>45</v>
      </c>
      <c r="AH110" s="56" t="s">
        <v>45</v>
      </c>
      <c r="AI110" s="56">
        <v>1</v>
      </c>
      <c r="AJ110" s="56" t="s">
        <v>45</v>
      </c>
      <c r="AK110" s="56" t="s">
        <v>45</v>
      </c>
      <c r="AL110" s="56" t="s">
        <v>45</v>
      </c>
      <c r="AM110" s="56">
        <v>1</v>
      </c>
      <c r="AN110" s="56" t="s">
        <v>45</v>
      </c>
      <c r="AO110" s="56" t="s">
        <v>45</v>
      </c>
      <c r="AP110" s="56" t="s">
        <v>45</v>
      </c>
      <c r="AQ110" s="56">
        <v>1</v>
      </c>
      <c r="AR110" s="56" t="s">
        <v>45</v>
      </c>
      <c r="AS110" s="56" t="s">
        <v>45</v>
      </c>
      <c r="AT110" s="56" t="s">
        <v>45</v>
      </c>
      <c r="AU110" s="56">
        <v>1</v>
      </c>
      <c r="AV110" s="56" t="s">
        <v>45</v>
      </c>
      <c r="AW110" s="56" t="s">
        <v>45</v>
      </c>
      <c r="AX110" s="56" t="s">
        <v>45</v>
      </c>
      <c r="AY110" s="35" t="s">
        <v>332</v>
      </c>
    </row>
    <row r="111" ht="42.75" spans="1:51">
      <c r="A111" s="182" t="s">
        <v>333</v>
      </c>
      <c r="B111" s="159">
        <v>51</v>
      </c>
      <c r="C111" s="10" t="s">
        <v>334</v>
      </c>
      <c r="D111" s="10" t="s">
        <v>335</v>
      </c>
      <c r="E111" s="10"/>
      <c r="F111" s="15" t="s">
        <v>336</v>
      </c>
      <c r="G111" s="54">
        <v>32</v>
      </c>
      <c r="H111" s="61">
        <v>0.4</v>
      </c>
      <c r="I111" s="56"/>
      <c r="J111" s="56"/>
      <c r="K111" s="56" t="s">
        <v>45</v>
      </c>
      <c r="L111" s="56" t="s">
        <v>45</v>
      </c>
      <c r="M111" s="56" t="s">
        <v>45</v>
      </c>
      <c r="N111" s="56" t="s">
        <v>45</v>
      </c>
      <c r="O111" s="56">
        <v>10</v>
      </c>
      <c r="P111" s="56">
        <v>1</v>
      </c>
      <c r="Q111" s="56">
        <v>5</v>
      </c>
      <c r="R111" s="109">
        <v>0.5</v>
      </c>
      <c r="S111" s="56">
        <v>8</v>
      </c>
      <c r="T111" s="56">
        <v>1</v>
      </c>
      <c r="U111" s="56">
        <v>1</v>
      </c>
      <c r="V111" s="109">
        <v>0.125</v>
      </c>
      <c r="W111" s="56">
        <v>8</v>
      </c>
      <c r="X111" s="56">
        <v>0</v>
      </c>
      <c r="Y111" s="56">
        <v>0</v>
      </c>
      <c r="Z111" s="109">
        <v>0</v>
      </c>
      <c r="AA111" s="56">
        <v>24</v>
      </c>
      <c r="AB111" s="56">
        <v>7</v>
      </c>
      <c r="AC111" s="56">
        <v>15</v>
      </c>
      <c r="AD111" s="109">
        <v>0.625</v>
      </c>
      <c r="AE111" s="56">
        <v>12</v>
      </c>
      <c r="AF111" s="56">
        <v>2</v>
      </c>
      <c r="AG111" s="56">
        <v>12</v>
      </c>
      <c r="AH111" s="109">
        <v>1</v>
      </c>
      <c r="AI111" s="56">
        <v>8</v>
      </c>
      <c r="AJ111" s="56">
        <v>0</v>
      </c>
      <c r="AK111" s="56">
        <v>0</v>
      </c>
      <c r="AL111" s="109">
        <v>0</v>
      </c>
      <c r="AM111" s="56">
        <v>10</v>
      </c>
      <c r="AN111" s="56">
        <v>0</v>
      </c>
      <c r="AO111" s="56">
        <v>0</v>
      </c>
      <c r="AP111" s="109">
        <v>0</v>
      </c>
      <c r="AQ111" s="56" t="s">
        <v>45</v>
      </c>
      <c r="AR111" s="56" t="s">
        <v>45</v>
      </c>
      <c r="AS111" s="56" t="s">
        <v>45</v>
      </c>
      <c r="AT111" s="56" t="s">
        <v>45</v>
      </c>
      <c r="AU111" s="56" t="s">
        <v>45</v>
      </c>
      <c r="AV111" s="56" t="s">
        <v>45</v>
      </c>
      <c r="AW111" s="56" t="s">
        <v>45</v>
      </c>
      <c r="AX111" s="56" t="s">
        <v>45</v>
      </c>
      <c r="AY111" s="35"/>
    </row>
  </sheetData>
  <mergeCells count="215">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51:I56"/>
    <mergeCell ref="I57:I60"/>
    <mergeCell ref="I61:I62"/>
    <mergeCell ref="I66:I67"/>
    <mergeCell ref="I68:I69"/>
    <mergeCell ref="I70:I73"/>
    <mergeCell ref="I74: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51:J56"/>
    <mergeCell ref="J57:J60"/>
    <mergeCell ref="J61:J62"/>
    <mergeCell ref="J66:J67"/>
    <mergeCell ref="J68:J69"/>
    <mergeCell ref="J70:J73"/>
    <mergeCell ref="J74: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zoomScale="70" zoomScaleNormal="70" workbookViewId="0">
      <pane xSplit="6" ySplit="4" topLeftCell="G41" activePane="bottomRight" state="frozen"/>
      <selection/>
      <selection pane="topRight"/>
      <selection pane="bottomLeft"/>
      <selection pane="bottomRight" activeCell="A1" sqref="A1:O1"/>
    </sheetView>
  </sheetViews>
  <sheetFormatPr defaultColWidth="9" defaultRowHeight="13.5"/>
  <cols>
    <col min="1" max="1" width="6.5" style="45"/>
    <col min="2" max="2" width="6.5" style="46"/>
    <col min="3" max="3" width="19.25" style="47"/>
    <col min="4" max="4" width="19" style="48"/>
    <col min="5" max="5" width="22.375" style="48"/>
    <col min="6" max="7" width="11" style="44"/>
    <col min="8" max="8" width="11" style="49"/>
    <col min="9" max="9" width="14.1166666666667" style="50" customWidth="true"/>
    <col min="10" max="10" width="14.35" style="50" customWidth="true"/>
    <col min="11" max="14" width="9.875" style="51"/>
    <col min="15" max="42" width="9.875"/>
    <col min="43" max="50" width="9.875" style="44"/>
    <col min="51" max="51" width="17.125" style="52"/>
  </cols>
  <sheetData>
    <row r="1" ht="29.25" customHeight="true" spans="1:14">
      <c r="A1" s="1" t="s">
        <v>638</v>
      </c>
      <c r="B1"/>
      <c r="C1"/>
      <c r="D1"/>
      <c r="E1"/>
      <c r="F1"/>
      <c r="G1"/>
      <c r="H1"/>
      <c r="I1" s="1"/>
      <c r="J1" s="1"/>
      <c r="K1"/>
      <c r="L1"/>
      <c r="M1"/>
      <c r="N1"/>
    </row>
    <row r="2" ht="42" customHeight="true" spans="1:51">
      <c r="A2" s="2" t="s">
        <v>639</v>
      </c>
      <c r="B2"/>
      <c r="C2"/>
      <c r="D2"/>
      <c r="E2"/>
      <c r="F2"/>
      <c r="G2"/>
      <c r="H2"/>
      <c r="I2" s="2"/>
      <c r="J2" s="2"/>
      <c r="K2"/>
      <c r="L2"/>
      <c r="M2"/>
      <c r="N2"/>
      <c r="AQ2"/>
      <c r="AR2"/>
      <c r="AS2"/>
      <c r="AT2"/>
      <c r="AU2"/>
      <c r="AV2"/>
      <c r="AW2"/>
      <c r="AX2"/>
      <c r="AY2"/>
    </row>
    <row r="3" s="44" customFormat="true" ht="26" customHeight="true" spans="1:51">
      <c r="A3" s="3" t="s">
        <v>2</v>
      </c>
      <c r="B3" s="4" t="s">
        <v>3</v>
      </c>
      <c r="C3" s="5" t="s">
        <v>4</v>
      </c>
      <c r="D3" s="5" t="s">
        <v>5</v>
      </c>
      <c r="E3" s="5"/>
      <c r="F3" s="5" t="s">
        <v>6</v>
      </c>
      <c r="G3" s="5" t="s">
        <v>7</v>
      </c>
      <c r="H3" s="24" t="s">
        <v>8</v>
      </c>
      <c r="I3" s="31" t="s">
        <v>39</v>
      </c>
      <c r="J3" s="31" t="s">
        <v>418</v>
      </c>
      <c r="K3" s="5" t="s">
        <v>9</v>
      </c>
      <c r="L3" s="5"/>
      <c r="M3" s="5"/>
      <c r="N3" s="5"/>
      <c r="O3" s="5" t="s">
        <v>10</v>
      </c>
      <c r="P3" s="5"/>
      <c r="Q3" s="5"/>
      <c r="R3" s="5"/>
      <c r="S3" s="5" t="s">
        <v>11</v>
      </c>
      <c r="T3" s="5"/>
      <c r="U3" s="5"/>
      <c r="V3" s="5"/>
      <c r="W3" s="5" t="s">
        <v>12</v>
      </c>
      <c r="X3" s="5"/>
      <c r="Y3" s="5"/>
      <c r="Z3" s="5"/>
      <c r="AA3" s="5" t="s">
        <v>13</v>
      </c>
      <c r="AB3" s="5"/>
      <c r="AC3" s="5"/>
      <c r="AD3" s="5"/>
      <c r="AE3" s="5" t="s">
        <v>14</v>
      </c>
      <c r="AF3" s="5"/>
      <c r="AG3" s="5"/>
      <c r="AH3" s="5"/>
      <c r="AI3" s="5" t="s">
        <v>15</v>
      </c>
      <c r="AJ3" s="5"/>
      <c r="AK3" s="5"/>
      <c r="AL3" s="5"/>
      <c r="AM3" s="5" t="s">
        <v>16</v>
      </c>
      <c r="AN3" s="5"/>
      <c r="AO3" s="5"/>
      <c r="AP3" s="5"/>
      <c r="AQ3" s="5" t="s">
        <v>17</v>
      </c>
      <c r="AR3" s="5"/>
      <c r="AS3" s="5"/>
      <c r="AT3" s="5"/>
      <c r="AU3" s="5" t="s">
        <v>18</v>
      </c>
      <c r="AV3" s="5"/>
      <c r="AW3" s="5"/>
      <c r="AX3" s="5"/>
      <c r="AY3" s="5" t="s">
        <v>19</v>
      </c>
    </row>
    <row r="4" ht="26" customHeight="true" spans="1:51">
      <c r="A4" s="6"/>
      <c r="B4" s="7"/>
      <c r="C4" s="5"/>
      <c r="D4" s="5"/>
      <c r="E4" s="5"/>
      <c r="F4" s="5"/>
      <c r="G4" s="5"/>
      <c r="H4" s="25"/>
      <c r="I4" s="22"/>
      <c r="J4" s="22"/>
      <c r="K4" s="5" t="s">
        <v>5</v>
      </c>
      <c r="L4" s="5" t="s">
        <v>40</v>
      </c>
      <c r="M4" s="5" t="s">
        <v>20</v>
      </c>
      <c r="N4" s="5" t="s">
        <v>21</v>
      </c>
      <c r="O4" s="5" t="s">
        <v>5</v>
      </c>
      <c r="P4" s="5" t="s">
        <v>40</v>
      </c>
      <c r="Q4" s="5" t="s">
        <v>20</v>
      </c>
      <c r="R4" s="5" t="s">
        <v>21</v>
      </c>
      <c r="S4" s="5" t="s">
        <v>5</v>
      </c>
      <c r="T4" s="5" t="s">
        <v>40</v>
      </c>
      <c r="U4" s="5" t="s">
        <v>20</v>
      </c>
      <c r="V4" s="5" t="s">
        <v>21</v>
      </c>
      <c r="W4" s="5" t="s">
        <v>5</v>
      </c>
      <c r="X4" s="5" t="s">
        <v>40</v>
      </c>
      <c r="Y4" s="5" t="s">
        <v>20</v>
      </c>
      <c r="Z4" s="5" t="s">
        <v>21</v>
      </c>
      <c r="AA4" s="5" t="s">
        <v>5</v>
      </c>
      <c r="AB4" s="5" t="s">
        <v>40</v>
      </c>
      <c r="AC4" s="5" t="s">
        <v>20</v>
      </c>
      <c r="AD4" s="5" t="s">
        <v>21</v>
      </c>
      <c r="AE4" s="5" t="s">
        <v>5</v>
      </c>
      <c r="AF4" s="5" t="s">
        <v>40</v>
      </c>
      <c r="AG4" s="5" t="s">
        <v>20</v>
      </c>
      <c r="AH4" s="5" t="s">
        <v>21</v>
      </c>
      <c r="AI4" s="5" t="s">
        <v>5</v>
      </c>
      <c r="AJ4" s="5" t="s">
        <v>40</v>
      </c>
      <c r="AK4" s="5" t="s">
        <v>20</v>
      </c>
      <c r="AL4" s="5" t="s">
        <v>21</v>
      </c>
      <c r="AM4" s="5" t="s">
        <v>5</v>
      </c>
      <c r="AN4" s="5" t="s">
        <v>40</v>
      </c>
      <c r="AO4" s="5" t="s">
        <v>20</v>
      </c>
      <c r="AP4" s="5" t="s">
        <v>21</v>
      </c>
      <c r="AQ4" s="5" t="s">
        <v>5</v>
      </c>
      <c r="AR4" s="5" t="s">
        <v>40</v>
      </c>
      <c r="AS4" s="5" t="s">
        <v>20</v>
      </c>
      <c r="AT4" s="5" t="s">
        <v>21</v>
      </c>
      <c r="AU4" s="5" t="s">
        <v>5</v>
      </c>
      <c r="AV4" s="5" t="s">
        <v>40</v>
      </c>
      <c r="AW4" s="5" t="s">
        <v>20</v>
      </c>
      <c r="AX4" s="5" t="s">
        <v>21</v>
      </c>
      <c r="AY4" s="5"/>
    </row>
    <row r="5" ht="30" customHeight="true" spans="1:51">
      <c r="A5" s="8" t="s">
        <v>41</v>
      </c>
      <c r="B5" s="9">
        <v>1</v>
      </c>
      <c r="C5" s="10" t="s">
        <v>42</v>
      </c>
      <c r="D5" s="10" t="s">
        <v>43</v>
      </c>
      <c r="E5" s="10"/>
      <c r="F5" s="15" t="s">
        <v>519</v>
      </c>
      <c r="G5" s="26">
        <v>3379</v>
      </c>
      <c r="H5" s="53">
        <v>0.2816</v>
      </c>
      <c r="I5" s="72"/>
      <c r="J5" s="72"/>
      <c r="K5" s="26">
        <v>1700</v>
      </c>
      <c r="L5" s="26">
        <v>667</v>
      </c>
      <c r="M5" s="26">
        <v>667</v>
      </c>
      <c r="N5" s="53">
        <v>0.3924</v>
      </c>
      <c r="O5" s="107">
        <v>2200</v>
      </c>
      <c r="P5" s="107">
        <v>748</v>
      </c>
      <c r="Q5" s="107">
        <v>748</v>
      </c>
      <c r="R5" s="53">
        <v>0.34</v>
      </c>
      <c r="S5" s="107">
        <v>1150</v>
      </c>
      <c r="T5" s="107">
        <v>344</v>
      </c>
      <c r="U5" s="107">
        <v>344</v>
      </c>
      <c r="V5" s="53">
        <v>0.2991</v>
      </c>
      <c r="W5" s="107">
        <v>1100</v>
      </c>
      <c r="X5" s="107">
        <v>312</v>
      </c>
      <c r="Y5" s="107">
        <v>312</v>
      </c>
      <c r="Z5" s="53">
        <v>0.2836</v>
      </c>
      <c r="AA5" s="107">
        <v>2450</v>
      </c>
      <c r="AB5" s="107">
        <v>537</v>
      </c>
      <c r="AC5" s="107">
        <v>537</v>
      </c>
      <c r="AD5" s="53">
        <v>0.2192</v>
      </c>
      <c r="AE5" s="107">
        <v>1600</v>
      </c>
      <c r="AF5" s="107">
        <v>386</v>
      </c>
      <c r="AG5" s="107">
        <v>386</v>
      </c>
      <c r="AH5" s="53">
        <v>0.2413</v>
      </c>
      <c r="AI5" s="107">
        <v>700</v>
      </c>
      <c r="AJ5" s="107">
        <v>172</v>
      </c>
      <c r="AK5" s="107">
        <v>172</v>
      </c>
      <c r="AL5" s="53">
        <v>0.2457</v>
      </c>
      <c r="AM5" s="107">
        <v>1100</v>
      </c>
      <c r="AN5" s="107">
        <v>213</v>
      </c>
      <c r="AO5" s="107">
        <v>213</v>
      </c>
      <c r="AP5" s="53">
        <v>0.1936</v>
      </c>
      <c r="AQ5" s="107" t="s">
        <v>45</v>
      </c>
      <c r="AR5" s="107" t="s">
        <v>45</v>
      </c>
      <c r="AS5" s="107" t="s">
        <v>45</v>
      </c>
      <c r="AT5" s="107" t="s">
        <v>45</v>
      </c>
      <c r="AU5" s="107" t="s">
        <v>45</v>
      </c>
      <c r="AV5" s="107" t="s">
        <v>45</v>
      </c>
      <c r="AW5" s="107" t="s">
        <v>45</v>
      </c>
      <c r="AX5" s="107" t="s">
        <v>45</v>
      </c>
      <c r="AY5" s="130" t="s">
        <v>640</v>
      </c>
    </row>
    <row r="6" ht="30" customHeight="true" spans="1:51">
      <c r="A6" s="11"/>
      <c r="B6" s="12"/>
      <c r="C6" s="10"/>
      <c r="D6" s="10" t="s">
        <v>46</v>
      </c>
      <c r="E6" s="10"/>
      <c r="F6" s="15" t="s">
        <v>519</v>
      </c>
      <c r="G6" s="54">
        <v>35</v>
      </c>
      <c r="H6" s="55">
        <v>1</v>
      </c>
      <c r="I6" s="6"/>
      <c r="J6" s="6"/>
      <c r="K6" s="73" t="s">
        <v>45</v>
      </c>
      <c r="L6" s="67" t="s">
        <v>45</v>
      </c>
      <c r="M6" s="67" t="s">
        <v>45</v>
      </c>
      <c r="N6" s="67" t="s">
        <v>45</v>
      </c>
      <c r="O6" s="56">
        <v>13</v>
      </c>
      <c r="P6" s="56">
        <v>13</v>
      </c>
      <c r="Q6" s="56">
        <v>13</v>
      </c>
      <c r="R6" s="113">
        <v>1</v>
      </c>
      <c r="S6" s="56">
        <v>3</v>
      </c>
      <c r="T6" s="56">
        <v>3</v>
      </c>
      <c r="U6" s="56">
        <v>3</v>
      </c>
      <c r="V6" s="116">
        <v>1</v>
      </c>
      <c r="W6" s="56">
        <v>3</v>
      </c>
      <c r="X6" s="56">
        <v>3</v>
      </c>
      <c r="Y6" s="56">
        <v>3</v>
      </c>
      <c r="Z6" s="116">
        <v>1</v>
      </c>
      <c r="AA6" s="56">
        <v>6</v>
      </c>
      <c r="AB6" s="56">
        <v>6</v>
      </c>
      <c r="AC6" s="56">
        <v>6</v>
      </c>
      <c r="AD6" s="116">
        <v>1</v>
      </c>
      <c r="AE6" s="56">
        <v>3</v>
      </c>
      <c r="AF6" s="56">
        <v>3</v>
      </c>
      <c r="AG6" s="56">
        <v>3</v>
      </c>
      <c r="AH6" s="116">
        <v>1</v>
      </c>
      <c r="AI6" s="56">
        <v>3</v>
      </c>
      <c r="AJ6" s="56">
        <v>3</v>
      </c>
      <c r="AK6" s="56">
        <v>3</v>
      </c>
      <c r="AL6" s="116">
        <v>1</v>
      </c>
      <c r="AM6" s="56">
        <v>4</v>
      </c>
      <c r="AN6" s="56">
        <v>4</v>
      </c>
      <c r="AO6" s="56">
        <v>4</v>
      </c>
      <c r="AP6" s="116">
        <v>1</v>
      </c>
      <c r="AQ6" s="56" t="s">
        <v>45</v>
      </c>
      <c r="AR6" s="56" t="s">
        <v>45</v>
      </c>
      <c r="AS6" s="56" t="s">
        <v>45</v>
      </c>
      <c r="AT6" s="56" t="s">
        <v>45</v>
      </c>
      <c r="AU6" s="56" t="s">
        <v>45</v>
      </c>
      <c r="AV6" s="56" t="s">
        <v>45</v>
      </c>
      <c r="AW6" s="56" t="s">
        <v>45</v>
      </c>
      <c r="AX6" s="56" t="s">
        <v>45</v>
      </c>
      <c r="AY6" s="131"/>
    </row>
    <row r="7" ht="30" customHeight="true" spans="1:51">
      <c r="A7" s="11"/>
      <c r="B7" s="13">
        <v>2</v>
      </c>
      <c r="C7" s="10" t="s">
        <v>47</v>
      </c>
      <c r="D7" s="10" t="s">
        <v>48</v>
      </c>
      <c r="E7" s="10"/>
      <c r="F7" s="15" t="s">
        <v>519</v>
      </c>
      <c r="G7" s="56" t="s">
        <v>45</v>
      </c>
      <c r="H7" s="57" t="s">
        <v>60</v>
      </c>
      <c r="I7" s="74"/>
      <c r="J7" s="74"/>
      <c r="K7" s="75" t="s">
        <v>586</v>
      </c>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131" t="s">
        <v>50</v>
      </c>
    </row>
    <row r="8" ht="30" customHeight="true" spans="1:51">
      <c r="A8" s="11"/>
      <c r="B8" s="13">
        <v>3</v>
      </c>
      <c r="C8" s="10" t="s">
        <v>51</v>
      </c>
      <c r="D8" s="10" t="s">
        <v>52</v>
      </c>
      <c r="E8" s="10"/>
      <c r="F8" s="15" t="s">
        <v>53</v>
      </c>
      <c r="G8" s="54">
        <v>1472</v>
      </c>
      <c r="H8" s="58">
        <v>0.2701</v>
      </c>
      <c r="I8" s="77"/>
      <c r="J8" s="77"/>
      <c r="K8" s="78" t="s">
        <v>45</v>
      </c>
      <c r="L8" s="56" t="s">
        <v>45</v>
      </c>
      <c r="M8" s="56" t="s">
        <v>45</v>
      </c>
      <c r="N8" s="56" t="s">
        <v>45</v>
      </c>
      <c r="O8" s="56">
        <v>1200</v>
      </c>
      <c r="P8" s="56">
        <v>160</v>
      </c>
      <c r="Q8" s="56">
        <v>310</v>
      </c>
      <c r="R8" s="114">
        <v>0.2583</v>
      </c>
      <c r="S8" s="56">
        <v>613</v>
      </c>
      <c r="T8" s="56">
        <v>158</v>
      </c>
      <c r="U8" s="56">
        <v>158</v>
      </c>
      <c r="V8" s="114">
        <v>0.2577</v>
      </c>
      <c r="W8" s="56">
        <v>613</v>
      </c>
      <c r="X8" s="56">
        <v>170</v>
      </c>
      <c r="Y8" s="56">
        <v>170</v>
      </c>
      <c r="Z8" s="121">
        <v>0.2773</v>
      </c>
      <c r="AA8" s="56">
        <v>1185</v>
      </c>
      <c r="AB8" s="56">
        <v>276</v>
      </c>
      <c r="AC8" s="56">
        <v>310</v>
      </c>
      <c r="AD8" s="121">
        <v>0.2616</v>
      </c>
      <c r="AE8" s="56">
        <v>613</v>
      </c>
      <c r="AF8" s="56">
        <v>210</v>
      </c>
      <c r="AG8" s="56">
        <v>210</v>
      </c>
      <c r="AH8" s="121">
        <v>0.3426</v>
      </c>
      <c r="AI8" s="56">
        <v>613</v>
      </c>
      <c r="AJ8" s="56">
        <v>107</v>
      </c>
      <c r="AK8" s="56">
        <v>159</v>
      </c>
      <c r="AL8" s="121">
        <v>0.2594</v>
      </c>
      <c r="AM8" s="56">
        <v>613</v>
      </c>
      <c r="AN8" s="56">
        <v>51</v>
      </c>
      <c r="AO8" s="56">
        <v>155</v>
      </c>
      <c r="AP8" s="121">
        <v>0.2529</v>
      </c>
      <c r="AQ8" s="56" t="s">
        <v>45</v>
      </c>
      <c r="AR8" s="56" t="s">
        <v>45</v>
      </c>
      <c r="AS8" s="56" t="s">
        <v>45</v>
      </c>
      <c r="AT8" s="56" t="s">
        <v>45</v>
      </c>
      <c r="AU8" s="56" t="s">
        <v>45</v>
      </c>
      <c r="AV8" s="56" t="s">
        <v>45</v>
      </c>
      <c r="AW8" s="56" t="s">
        <v>45</v>
      </c>
      <c r="AX8" s="56" t="s">
        <v>45</v>
      </c>
      <c r="AY8" s="131"/>
    </row>
    <row r="9" ht="30" customHeight="true" spans="1:51">
      <c r="A9" s="6"/>
      <c r="B9" s="14"/>
      <c r="C9" s="10"/>
      <c r="D9" s="10" t="s">
        <v>55</v>
      </c>
      <c r="E9" s="10"/>
      <c r="F9" s="15" t="s">
        <v>53</v>
      </c>
      <c r="G9" s="54">
        <v>756</v>
      </c>
      <c r="H9" s="58">
        <v>0.3436</v>
      </c>
      <c r="I9" s="6"/>
      <c r="J9" s="6"/>
      <c r="K9" s="78" t="s">
        <v>45</v>
      </c>
      <c r="L9" s="56" t="s">
        <v>45</v>
      </c>
      <c r="M9" s="56" t="s">
        <v>45</v>
      </c>
      <c r="N9" s="56" t="s">
        <v>45</v>
      </c>
      <c r="O9" s="56">
        <v>475</v>
      </c>
      <c r="P9" s="56">
        <v>73</v>
      </c>
      <c r="Q9" s="56">
        <v>125</v>
      </c>
      <c r="R9" s="114">
        <v>0.2632</v>
      </c>
      <c r="S9" s="56">
        <v>275</v>
      </c>
      <c r="T9" s="56">
        <v>106</v>
      </c>
      <c r="U9" s="56">
        <v>106</v>
      </c>
      <c r="V9" s="114">
        <v>0.3855</v>
      </c>
      <c r="W9" s="56">
        <v>275</v>
      </c>
      <c r="X9" s="56">
        <v>90</v>
      </c>
      <c r="Y9" s="56">
        <v>90</v>
      </c>
      <c r="Z9" s="121">
        <v>0.3273</v>
      </c>
      <c r="AA9" s="56">
        <v>350</v>
      </c>
      <c r="AB9" s="56">
        <v>90</v>
      </c>
      <c r="AC9" s="56">
        <v>90</v>
      </c>
      <c r="AD9" s="121">
        <v>0.2571</v>
      </c>
      <c r="AE9" s="56">
        <v>275</v>
      </c>
      <c r="AF9" s="56">
        <v>110</v>
      </c>
      <c r="AG9" s="56">
        <v>110</v>
      </c>
      <c r="AH9" s="121">
        <v>0.4</v>
      </c>
      <c r="AI9" s="56">
        <v>275</v>
      </c>
      <c r="AJ9" s="56">
        <v>121</v>
      </c>
      <c r="AK9" s="56">
        <v>159</v>
      </c>
      <c r="AL9" s="121">
        <v>0.5782</v>
      </c>
      <c r="AM9" s="56">
        <v>275</v>
      </c>
      <c r="AN9" s="56">
        <v>21</v>
      </c>
      <c r="AO9" s="56">
        <v>76</v>
      </c>
      <c r="AP9" s="121">
        <v>0.2764</v>
      </c>
      <c r="AQ9" s="56" t="s">
        <v>45</v>
      </c>
      <c r="AR9" s="56" t="s">
        <v>45</v>
      </c>
      <c r="AS9" s="56" t="s">
        <v>45</v>
      </c>
      <c r="AT9" s="56" t="s">
        <v>45</v>
      </c>
      <c r="AU9" s="56" t="s">
        <v>45</v>
      </c>
      <c r="AV9" s="56" t="s">
        <v>45</v>
      </c>
      <c r="AW9" s="56" t="s">
        <v>45</v>
      </c>
      <c r="AX9" s="56" t="s">
        <v>45</v>
      </c>
      <c r="AY9" s="131"/>
    </row>
    <row r="10" ht="20" customHeight="true" spans="1:51">
      <c r="A10" s="8" t="s">
        <v>56</v>
      </c>
      <c r="B10" s="13">
        <v>4</v>
      </c>
      <c r="C10" s="10" t="s">
        <v>57</v>
      </c>
      <c r="D10" s="15" t="s">
        <v>58</v>
      </c>
      <c r="E10" s="27" t="s">
        <v>59</v>
      </c>
      <c r="F10" s="15" t="s">
        <v>25</v>
      </c>
      <c r="G10" s="59">
        <v>760</v>
      </c>
      <c r="H10" s="57" t="s">
        <v>60</v>
      </c>
      <c r="I10" s="79"/>
      <c r="J10" s="79"/>
      <c r="K10" s="80" t="s">
        <v>45</v>
      </c>
      <c r="L10" s="56" t="s">
        <v>45</v>
      </c>
      <c r="M10" s="56" t="s">
        <v>45</v>
      </c>
      <c r="N10" s="56" t="s">
        <v>45</v>
      </c>
      <c r="O10" s="56" t="s">
        <v>45</v>
      </c>
      <c r="P10" s="59">
        <v>760</v>
      </c>
      <c r="Q10" s="56">
        <v>760</v>
      </c>
      <c r="R10" s="59" t="s">
        <v>60</v>
      </c>
      <c r="S10" s="56" t="s">
        <v>45</v>
      </c>
      <c r="T10" s="59">
        <v>760</v>
      </c>
      <c r="U10" s="59">
        <v>760</v>
      </c>
      <c r="V10" s="59" t="s">
        <v>60</v>
      </c>
      <c r="W10" s="56" t="s">
        <v>45</v>
      </c>
      <c r="X10" s="59">
        <v>760</v>
      </c>
      <c r="Y10" s="59">
        <v>760</v>
      </c>
      <c r="Z10" s="59" t="s">
        <v>60</v>
      </c>
      <c r="AA10" s="56" t="s">
        <v>45</v>
      </c>
      <c r="AB10" s="59">
        <v>760</v>
      </c>
      <c r="AC10" s="59">
        <v>760</v>
      </c>
      <c r="AD10" s="59" t="s">
        <v>60</v>
      </c>
      <c r="AE10" s="56" t="s">
        <v>45</v>
      </c>
      <c r="AF10" s="59">
        <v>760</v>
      </c>
      <c r="AG10" s="59">
        <v>760</v>
      </c>
      <c r="AH10" s="59" t="s">
        <v>60</v>
      </c>
      <c r="AI10" s="56" t="s">
        <v>45</v>
      </c>
      <c r="AJ10" s="59">
        <v>760</v>
      </c>
      <c r="AK10" s="59">
        <v>760</v>
      </c>
      <c r="AL10" s="59" t="s">
        <v>60</v>
      </c>
      <c r="AM10" s="56" t="s">
        <v>45</v>
      </c>
      <c r="AN10" s="59">
        <v>760</v>
      </c>
      <c r="AO10" s="59">
        <v>760</v>
      </c>
      <c r="AP10" s="59" t="s">
        <v>60</v>
      </c>
      <c r="AQ10" s="56" t="s">
        <v>45</v>
      </c>
      <c r="AR10" s="56" t="s">
        <v>45</v>
      </c>
      <c r="AS10" s="56" t="s">
        <v>45</v>
      </c>
      <c r="AT10" s="56" t="s">
        <v>45</v>
      </c>
      <c r="AU10" s="56" t="s">
        <v>45</v>
      </c>
      <c r="AV10" s="56" t="s">
        <v>45</v>
      </c>
      <c r="AW10" s="56" t="s">
        <v>45</v>
      </c>
      <c r="AX10" s="56" t="s">
        <v>45</v>
      </c>
      <c r="AY10" s="132"/>
    </row>
    <row r="11" ht="20" customHeight="true" spans="1:51">
      <c r="A11" s="11"/>
      <c r="B11" s="14"/>
      <c r="C11" s="10"/>
      <c r="D11" s="15"/>
      <c r="E11" s="27" t="s">
        <v>62</v>
      </c>
      <c r="F11" s="15" t="s">
        <v>25</v>
      </c>
      <c r="G11" s="59">
        <f>Q11+U11+Y11+AC11+AG11+AK11+AO11</f>
        <v>81046</v>
      </c>
      <c r="H11" s="57" t="s">
        <v>60</v>
      </c>
      <c r="I11" s="11"/>
      <c r="J11" s="11"/>
      <c r="K11" s="78" t="s">
        <v>45</v>
      </c>
      <c r="L11" s="56" t="s">
        <v>45</v>
      </c>
      <c r="M11" s="56" t="s">
        <v>45</v>
      </c>
      <c r="N11" s="56" t="s">
        <v>45</v>
      </c>
      <c r="O11" s="56" t="s">
        <v>45</v>
      </c>
      <c r="P11" s="59">
        <v>1370</v>
      </c>
      <c r="Q11" s="59">
        <v>4113</v>
      </c>
      <c r="R11" s="59" t="s">
        <v>60</v>
      </c>
      <c r="S11" s="56" t="s">
        <v>45</v>
      </c>
      <c r="T11" s="59">
        <v>4043</v>
      </c>
      <c r="U11" s="59">
        <v>12198</v>
      </c>
      <c r="V11" s="59" t="s">
        <v>60</v>
      </c>
      <c r="W11" s="56" t="s">
        <v>45</v>
      </c>
      <c r="X11" s="59">
        <v>1822</v>
      </c>
      <c r="Y11" s="59">
        <v>5467</v>
      </c>
      <c r="Z11" s="59" t="s">
        <v>60</v>
      </c>
      <c r="AA11" s="56" t="s">
        <v>45</v>
      </c>
      <c r="AB11" s="59">
        <v>9322</v>
      </c>
      <c r="AC11" s="59">
        <v>28251</v>
      </c>
      <c r="AD11" s="59" t="s">
        <v>60</v>
      </c>
      <c r="AE11" s="56" t="s">
        <v>45</v>
      </c>
      <c r="AF11" s="59">
        <v>5095</v>
      </c>
      <c r="AG11" s="59">
        <v>15327</v>
      </c>
      <c r="AH11" s="59" t="s">
        <v>60</v>
      </c>
      <c r="AI11" s="56" t="s">
        <v>45</v>
      </c>
      <c r="AJ11" s="59">
        <v>1970</v>
      </c>
      <c r="AK11" s="59">
        <v>5931</v>
      </c>
      <c r="AL11" s="59" t="s">
        <v>60</v>
      </c>
      <c r="AM11" s="56" t="s">
        <v>45</v>
      </c>
      <c r="AN11" s="59">
        <v>3253</v>
      </c>
      <c r="AO11" s="59">
        <v>9759</v>
      </c>
      <c r="AP11" s="59" t="s">
        <v>60</v>
      </c>
      <c r="AQ11" s="56" t="s">
        <v>45</v>
      </c>
      <c r="AR11" s="56" t="s">
        <v>45</v>
      </c>
      <c r="AS11" s="56" t="s">
        <v>45</v>
      </c>
      <c r="AT11" s="56" t="s">
        <v>45</v>
      </c>
      <c r="AU11" s="56" t="s">
        <v>45</v>
      </c>
      <c r="AV11" s="56" t="s">
        <v>45</v>
      </c>
      <c r="AW11" s="56" t="s">
        <v>45</v>
      </c>
      <c r="AX11" s="56" t="s">
        <v>45</v>
      </c>
      <c r="AY11" s="132"/>
    </row>
    <row r="12" ht="20" customHeight="true" spans="1:51">
      <c r="A12" s="11"/>
      <c r="B12" s="14"/>
      <c r="C12" s="10"/>
      <c r="D12" s="15"/>
      <c r="E12" s="27" t="s">
        <v>63</v>
      </c>
      <c r="F12" s="15" t="s">
        <v>25</v>
      </c>
      <c r="G12" s="59">
        <v>788</v>
      </c>
      <c r="H12" s="57" t="s">
        <v>60</v>
      </c>
      <c r="I12" s="11"/>
      <c r="J12" s="11"/>
      <c r="K12" s="78" t="s">
        <v>45</v>
      </c>
      <c r="L12" s="56" t="s">
        <v>45</v>
      </c>
      <c r="M12" s="56" t="s">
        <v>45</v>
      </c>
      <c r="N12" s="56" t="s">
        <v>45</v>
      </c>
      <c r="O12" s="56" t="s">
        <v>45</v>
      </c>
      <c r="P12" s="59">
        <v>788</v>
      </c>
      <c r="Q12" s="59">
        <v>788</v>
      </c>
      <c r="R12" s="59" t="s">
        <v>60</v>
      </c>
      <c r="S12" s="56" t="s">
        <v>45</v>
      </c>
      <c r="T12" s="59">
        <v>788</v>
      </c>
      <c r="U12" s="59">
        <v>788</v>
      </c>
      <c r="V12" s="59" t="s">
        <v>60</v>
      </c>
      <c r="W12" s="56" t="s">
        <v>45</v>
      </c>
      <c r="X12" s="59">
        <v>788</v>
      </c>
      <c r="Y12" s="59">
        <v>788</v>
      </c>
      <c r="Z12" s="59" t="s">
        <v>60</v>
      </c>
      <c r="AA12" s="56" t="s">
        <v>45</v>
      </c>
      <c r="AB12" s="59">
        <v>788</v>
      </c>
      <c r="AC12" s="59">
        <v>788</v>
      </c>
      <c r="AD12" s="59" t="s">
        <v>60</v>
      </c>
      <c r="AE12" s="56" t="s">
        <v>45</v>
      </c>
      <c r="AF12" s="59">
        <v>788</v>
      </c>
      <c r="AG12" s="59">
        <v>788</v>
      </c>
      <c r="AH12" s="59" t="s">
        <v>60</v>
      </c>
      <c r="AI12" s="56" t="s">
        <v>45</v>
      </c>
      <c r="AJ12" s="59">
        <v>788</v>
      </c>
      <c r="AK12" s="59">
        <v>788</v>
      </c>
      <c r="AL12" s="59" t="s">
        <v>60</v>
      </c>
      <c r="AM12" s="56" t="s">
        <v>45</v>
      </c>
      <c r="AN12" s="59">
        <v>788</v>
      </c>
      <c r="AO12" s="59">
        <v>788</v>
      </c>
      <c r="AP12" s="59" t="s">
        <v>60</v>
      </c>
      <c r="AQ12" s="56" t="s">
        <v>45</v>
      </c>
      <c r="AR12" s="56" t="s">
        <v>45</v>
      </c>
      <c r="AS12" s="56" t="s">
        <v>45</v>
      </c>
      <c r="AT12" s="56" t="s">
        <v>45</v>
      </c>
      <c r="AU12" s="56" t="s">
        <v>45</v>
      </c>
      <c r="AV12" s="56" t="s">
        <v>45</v>
      </c>
      <c r="AW12" s="56" t="s">
        <v>45</v>
      </c>
      <c r="AX12" s="56" t="s">
        <v>45</v>
      </c>
      <c r="AY12" s="132"/>
    </row>
    <row r="13" ht="20" customHeight="true" spans="1:51">
      <c r="A13" s="11"/>
      <c r="B13" s="14"/>
      <c r="C13" s="10"/>
      <c r="D13" s="15"/>
      <c r="E13" s="27" t="s">
        <v>64</v>
      </c>
      <c r="F13" s="15" t="s">
        <v>25</v>
      </c>
      <c r="G13" s="59">
        <f>Q13+U13+Y13+AC13+AG13+AK13+AO13</f>
        <v>15530</v>
      </c>
      <c r="H13" s="57" t="s">
        <v>60</v>
      </c>
      <c r="I13" s="11"/>
      <c r="J13" s="11"/>
      <c r="K13" s="78" t="s">
        <v>45</v>
      </c>
      <c r="L13" s="56" t="s">
        <v>45</v>
      </c>
      <c r="M13" s="56" t="s">
        <v>45</v>
      </c>
      <c r="N13" s="56" t="s">
        <v>45</v>
      </c>
      <c r="O13" s="56" t="s">
        <v>45</v>
      </c>
      <c r="P13" s="59">
        <v>1535</v>
      </c>
      <c r="Q13" s="59">
        <v>4627</v>
      </c>
      <c r="R13" s="59" t="s">
        <v>60</v>
      </c>
      <c r="S13" s="56" t="s">
        <v>45</v>
      </c>
      <c r="T13" s="59">
        <v>804</v>
      </c>
      <c r="U13" s="59">
        <v>2428</v>
      </c>
      <c r="V13" s="59" t="s">
        <v>60</v>
      </c>
      <c r="W13" s="56" t="s">
        <v>45</v>
      </c>
      <c r="X13" s="59">
        <v>516</v>
      </c>
      <c r="Y13" s="59">
        <v>1579</v>
      </c>
      <c r="Z13" s="59" t="s">
        <v>60</v>
      </c>
      <c r="AA13" s="56" t="s">
        <v>45</v>
      </c>
      <c r="AB13" s="59">
        <v>956</v>
      </c>
      <c r="AC13" s="59">
        <v>2912</v>
      </c>
      <c r="AD13" s="59" t="s">
        <v>60</v>
      </c>
      <c r="AE13" s="56" t="s">
        <v>45</v>
      </c>
      <c r="AF13" s="59">
        <v>406</v>
      </c>
      <c r="AG13" s="59">
        <v>1226</v>
      </c>
      <c r="AH13" s="59" t="s">
        <v>60</v>
      </c>
      <c r="AI13" s="56" t="s">
        <v>45</v>
      </c>
      <c r="AJ13" s="59">
        <v>286</v>
      </c>
      <c r="AK13" s="59">
        <v>863</v>
      </c>
      <c r="AL13" s="59" t="s">
        <v>60</v>
      </c>
      <c r="AM13" s="56" t="s">
        <v>45</v>
      </c>
      <c r="AN13" s="59">
        <v>633</v>
      </c>
      <c r="AO13" s="59">
        <v>1895</v>
      </c>
      <c r="AP13" s="59" t="s">
        <v>60</v>
      </c>
      <c r="AQ13" s="56" t="s">
        <v>45</v>
      </c>
      <c r="AR13" s="56" t="s">
        <v>45</v>
      </c>
      <c r="AS13" s="56" t="s">
        <v>45</v>
      </c>
      <c r="AT13" s="56" t="s">
        <v>45</v>
      </c>
      <c r="AU13" s="56" t="s">
        <v>45</v>
      </c>
      <c r="AV13" s="56" t="s">
        <v>45</v>
      </c>
      <c r="AW13" s="56" t="s">
        <v>45</v>
      </c>
      <c r="AX13" s="56" t="s">
        <v>45</v>
      </c>
      <c r="AY13" s="132"/>
    </row>
    <row r="14" ht="20" customHeight="true" spans="1:51">
      <c r="A14" s="11"/>
      <c r="B14" s="14"/>
      <c r="C14" s="10"/>
      <c r="D14" s="15" t="s">
        <v>65</v>
      </c>
      <c r="E14" s="27" t="s">
        <v>66</v>
      </c>
      <c r="F14" s="15" t="s">
        <v>25</v>
      </c>
      <c r="G14" s="59">
        <v>988</v>
      </c>
      <c r="H14" s="57" t="s">
        <v>60</v>
      </c>
      <c r="I14" s="11"/>
      <c r="J14" s="11"/>
      <c r="K14" s="78" t="s">
        <v>45</v>
      </c>
      <c r="L14" s="56" t="s">
        <v>45</v>
      </c>
      <c r="M14" s="56" t="s">
        <v>45</v>
      </c>
      <c r="N14" s="56" t="s">
        <v>45</v>
      </c>
      <c r="O14" s="56" t="s">
        <v>45</v>
      </c>
      <c r="P14" s="59">
        <v>988</v>
      </c>
      <c r="Q14" s="56">
        <v>988</v>
      </c>
      <c r="R14" s="59" t="s">
        <v>60</v>
      </c>
      <c r="S14" s="56" t="s">
        <v>45</v>
      </c>
      <c r="T14" s="59">
        <v>988</v>
      </c>
      <c r="U14" s="59">
        <v>988</v>
      </c>
      <c r="V14" s="59" t="s">
        <v>60</v>
      </c>
      <c r="W14" s="56" t="s">
        <v>45</v>
      </c>
      <c r="X14" s="59">
        <v>988</v>
      </c>
      <c r="Y14" s="59">
        <v>988</v>
      </c>
      <c r="Z14" s="59" t="s">
        <v>60</v>
      </c>
      <c r="AA14" s="56" t="s">
        <v>45</v>
      </c>
      <c r="AB14" s="59">
        <v>988</v>
      </c>
      <c r="AC14" s="59">
        <v>988</v>
      </c>
      <c r="AD14" s="59" t="s">
        <v>60</v>
      </c>
      <c r="AE14" s="56" t="s">
        <v>45</v>
      </c>
      <c r="AF14" s="59">
        <v>988</v>
      </c>
      <c r="AG14" s="59">
        <v>988</v>
      </c>
      <c r="AH14" s="59" t="s">
        <v>60</v>
      </c>
      <c r="AI14" s="56" t="s">
        <v>45</v>
      </c>
      <c r="AJ14" s="59">
        <v>988</v>
      </c>
      <c r="AK14" s="59">
        <v>988</v>
      </c>
      <c r="AL14" s="59" t="s">
        <v>60</v>
      </c>
      <c r="AM14" s="56" t="s">
        <v>45</v>
      </c>
      <c r="AN14" s="59">
        <v>988</v>
      </c>
      <c r="AO14" s="59">
        <v>988</v>
      </c>
      <c r="AP14" s="59" t="s">
        <v>60</v>
      </c>
      <c r="AQ14" s="56" t="s">
        <v>45</v>
      </c>
      <c r="AR14" s="56" t="s">
        <v>45</v>
      </c>
      <c r="AS14" s="56" t="s">
        <v>45</v>
      </c>
      <c r="AT14" s="56" t="s">
        <v>45</v>
      </c>
      <c r="AU14" s="56" t="s">
        <v>45</v>
      </c>
      <c r="AV14" s="56" t="s">
        <v>45</v>
      </c>
      <c r="AW14" s="56" t="s">
        <v>45</v>
      </c>
      <c r="AX14" s="56" t="s">
        <v>45</v>
      </c>
      <c r="AY14" s="132"/>
    </row>
    <row r="15" ht="20" customHeight="true" spans="1:51">
      <c r="A15" s="11"/>
      <c r="B15" s="14"/>
      <c r="C15" s="10"/>
      <c r="D15" s="15"/>
      <c r="E15" s="27" t="s">
        <v>62</v>
      </c>
      <c r="F15" s="15" t="s">
        <v>25</v>
      </c>
      <c r="G15" s="59">
        <f>Q15+U15+Y15+AC15+AG15+AK15+AO15</f>
        <v>25629</v>
      </c>
      <c r="H15" s="57" t="s">
        <v>60</v>
      </c>
      <c r="I15" s="11"/>
      <c r="J15" s="11"/>
      <c r="K15" s="78" t="s">
        <v>45</v>
      </c>
      <c r="L15" s="56" t="s">
        <v>45</v>
      </c>
      <c r="M15" s="56" t="s">
        <v>45</v>
      </c>
      <c r="N15" s="56" t="s">
        <v>45</v>
      </c>
      <c r="O15" s="56" t="s">
        <v>45</v>
      </c>
      <c r="P15" s="59">
        <v>69</v>
      </c>
      <c r="Q15" s="59">
        <v>207</v>
      </c>
      <c r="R15" s="59" t="s">
        <v>60</v>
      </c>
      <c r="S15" s="56" t="s">
        <v>45</v>
      </c>
      <c r="T15" s="59">
        <v>1281</v>
      </c>
      <c r="U15" s="59">
        <v>3854</v>
      </c>
      <c r="V15" s="59" t="s">
        <v>60</v>
      </c>
      <c r="W15" s="56" t="s">
        <v>45</v>
      </c>
      <c r="X15" s="59">
        <v>277</v>
      </c>
      <c r="Y15" s="59">
        <v>828</v>
      </c>
      <c r="Z15" s="59" t="s">
        <v>60</v>
      </c>
      <c r="AA15" s="56" t="s">
        <v>45</v>
      </c>
      <c r="AB15" s="59">
        <v>3694</v>
      </c>
      <c r="AC15" s="59">
        <v>11091</v>
      </c>
      <c r="AD15" s="59" t="s">
        <v>60</v>
      </c>
      <c r="AE15" s="56" t="s">
        <v>45</v>
      </c>
      <c r="AF15" s="59">
        <v>1768</v>
      </c>
      <c r="AG15" s="59">
        <v>5290</v>
      </c>
      <c r="AH15" s="59" t="s">
        <v>60</v>
      </c>
      <c r="AI15" s="56" t="s">
        <v>45</v>
      </c>
      <c r="AJ15" s="59">
        <v>589</v>
      </c>
      <c r="AK15" s="59">
        <v>1771</v>
      </c>
      <c r="AL15" s="59" t="s">
        <v>60</v>
      </c>
      <c r="AM15" s="56" t="s">
        <v>45</v>
      </c>
      <c r="AN15" s="59">
        <v>864</v>
      </c>
      <c r="AO15" s="59">
        <v>2588</v>
      </c>
      <c r="AP15" s="59" t="s">
        <v>60</v>
      </c>
      <c r="AQ15" s="56" t="s">
        <v>45</v>
      </c>
      <c r="AR15" s="56" t="s">
        <v>45</v>
      </c>
      <c r="AS15" s="56" t="s">
        <v>45</v>
      </c>
      <c r="AT15" s="56" t="s">
        <v>45</v>
      </c>
      <c r="AU15" s="56" t="s">
        <v>45</v>
      </c>
      <c r="AV15" s="56" t="s">
        <v>45</v>
      </c>
      <c r="AW15" s="56" t="s">
        <v>45</v>
      </c>
      <c r="AX15" s="56" t="s">
        <v>45</v>
      </c>
      <c r="AY15" s="132"/>
    </row>
    <row r="16" ht="20" customHeight="true" spans="1:51">
      <c r="A16" s="11"/>
      <c r="B16" s="14"/>
      <c r="C16" s="10"/>
      <c r="D16" s="15"/>
      <c r="E16" s="27" t="s">
        <v>63</v>
      </c>
      <c r="F16" s="15" t="s">
        <v>25</v>
      </c>
      <c r="G16" s="59">
        <v>1277</v>
      </c>
      <c r="H16" s="57" t="s">
        <v>60</v>
      </c>
      <c r="I16" s="11"/>
      <c r="J16" s="11"/>
      <c r="K16" s="78" t="s">
        <v>45</v>
      </c>
      <c r="L16" s="56" t="s">
        <v>45</v>
      </c>
      <c r="M16" s="56" t="s">
        <v>45</v>
      </c>
      <c r="N16" s="56" t="s">
        <v>45</v>
      </c>
      <c r="O16" s="56" t="s">
        <v>45</v>
      </c>
      <c r="P16" s="59">
        <v>1277</v>
      </c>
      <c r="Q16" s="59">
        <v>1277</v>
      </c>
      <c r="R16" s="59" t="s">
        <v>60</v>
      </c>
      <c r="S16" s="56" t="s">
        <v>45</v>
      </c>
      <c r="T16" s="59">
        <v>1277</v>
      </c>
      <c r="U16" s="59">
        <v>1277</v>
      </c>
      <c r="V16" s="59" t="s">
        <v>60</v>
      </c>
      <c r="W16" s="56" t="s">
        <v>45</v>
      </c>
      <c r="X16" s="59">
        <v>1277</v>
      </c>
      <c r="Y16" s="59">
        <v>1277</v>
      </c>
      <c r="Z16" s="59" t="s">
        <v>60</v>
      </c>
      <c r="AA16" s="56" t="s">
        <v>45</v>
      </c>
      <c r="AB16" s="59">
        <v>1277</v>
      </c>
      <c r="AC16" s="59">
        <v>1277</v>
      </c>
      <c r="AD16" s="59" t="s">
        <v>60</v>
      </c>
      <c r="AE16" s="56" t="s">
        <v>45</v>
      </c>
      <c r="AF16" s="59">
        <v>1277</v>
      </c>
      <c r="AG16" s="59">
        <v>1277</v>
      </c>
      <c r="AH16" s="59" t="s">
        <v>60</v>
      </c>
      <c r="AI16" s="56" t="s">
        <v>45</v>
      </c>
      <c r="AJ16" s="59">
        <v>1277</v>
      </c>
      <c r="AK16" s="59">
        <v>1277</v>
      </c>
      <c r="AL16" s="59" t="s">
        <v>60</v>
      </c>
      <c r="AM16" s="56" t="s">
        <v>45</v>
      </c>
      <c r="AN16" s="59">
        <v>1277</v>
      </c>
      <c r="AO16" s="59">
        <v>1277</v>
      </c>
      <c r="AP16" s="59" t="s">
        <v>60</v>
      </c>
      <c r="AQ16" s="56" t="s">
        <v>45</v>
      </c>
      <c r="AR16" s="56" t="s">
        <v>45</v>
      </c>
      <c r="AS16" s="56" t="s">
        <v>45</v>
      </c>
      <c r="AT16" s="56" t="s">
        <v>45</v>
      </c>
      <c r="AU16" s="56" t="s">
        <v>45</v>
      </c>
      <c r="AV16" s="56" t="s">
        <v>45</v>
      </c>
      <c r="AW16" s="56" t="s">
        <v>45</v>
      </c>
      <c r="AX16" s="56" t="s">
        <v>45</v>
      </c>
      <c r="AY16" s="133" t="s">
        <v>67</v>
      </c>
    </row>
    <row r="17" ht="20" customHeight="true" spans="1:51">
      <c r="A17" s="11"/>
      <c r="B17" s="14"/>
      <c r="C17" s="10"/>
      <c r="D17" s="15"/>
      <c r="E17" s="27" t="s">
        <v>64</v>
      </c>
      <c r="F17" s="15" t="s">
        <v>25</v>
      </c>
      <c r="G17" s="59">
        <f>Q17+Y17+AC17+AG17+AK17</f>
        <v>679</v>
      </c>
      <c r="H17" s="57" t="s">
        <v>60</v>
      </c>
      <c r="I17" s="6"/>
      <c r="J17" s="6"/>
      <c r="K17" s="78" t="s">
        <v>45</v>
      </c>
      <c r="L17" s="56" t="s">
        <v>45</v>
      </c>
      <c r="M17" s="56" t="s">
        <v>45</v>
      </c>
      <c r="N17" s="56" t="s">
        <v>45</v>
      </c>
      <c r="O17" s="56" t="s">
        <v>45</v>
      </c>
      <c r="P17" s="59">
        <v>76</v>
      </c>
      <c r="Q17" s="59">
        <v>230</v>
      </c>
      <c r="R17" s="59" t="s">
        <v>60</v>
      </c>
      <c r="S17" s="56" t="s">
        <v>45</v>
      </c>
      <c r="T17" s="56" t="s">
        <v>45</v>
      </c>
      <c r="U17" s="56" t="s">
        <v>45</v>
      </c>
      <c r="V17" s="59" t="s">
        <v>60</v>
      </c>
      <c r="W17" s="56" t="s">
        <v>45</v>
      </c>
      <c r="X17" s="59">
        <v>10</v>
      </c>
      <c r="Y17" s="59">
        <v>30</v>
      </c>
      <c r="Z17" s="59" t="s">
        <v>60</v>
      </c>
      <c r="AA17" s="56" t="s">
        <v>45</v>
      </c>
      <c r="AB17" s="59">
        <v>41</v>
      </c>
      <c r="AC17" s="59">
        <v>123</v>
      </c>
      <c r="AD17" s="59" t="s">
        <v>60</v>
      </c>
      <c r="AE17" s="56" t="s">
        <v>45</v>
      </c>
      <c r="AF17" s="59">
        <v>50</v>
      </c>
      <c r="AG17" s="59">
        <v>150</v>
      </c>
      <c r="AH17" s="59" t="s">
        <v>60</v>
      </c>
      <c r="AI17" s="56" t="s">
        <v>45</v>
      </c>
      <c r="AJ17" s="59">
        <v>50</v>
      </c>
      <c r="AK17" s="59">
        <v>146</v>
      </c>
      <c r="AL17" s="59" t="s">
        <v>60</v>
      </c>
      <c r="AM17" s="56" t="s">
        <v>45</v>
      </c>
      <c r="AN17" s="56" t="s">
        <v>45</v>
      </c>
      <c r="AO17" s="56" t="s">
        <v>45</v>
      </c>
      <c r="AP17" s="59" t="s">
        <v>60</v>
      </c>
      <c r="AQ17" s="56" t="s">
        <v>45</v>
      </c>
      <c r="AR17" s="56" t="s">
        <v>45</v>
      </c>
      <c r="AS17" s="56" t="s">
        <v>45</v>
      </c>
      <c r="AT17" s="56" t="s">
        <v>45</v>
      </c>
      <c r="AU17" s="56" t="s">
        <v>45</v>
      </c>
      <c r="AV17" s="56" t="s">
        <v>45</v>
      </c>
      <c r="AW17" s="56" t="s">
        <v>45</v>
      </c>
      <c r="AX17" s="56" t="s">
        <v>45</v>
      </c>
      <c r="AY17" s="23"/>
    </row>
    <row r="18" ht="44" customHeight="true" spans="1:51">
      <c r="A18" s="11"/>
      <c r="B18" s="13">
        <v>5</v>
      </c>
      <c r="C18" s="10" t="s">
        <v>68</v>
      </c>
      <c r="D18" s="10" t="s">
        <v>69</v>
      </c>
      <c r="E18" s="10"/>
      <c r="F18" s="15" t="s">
        <v>25</v>
      </c>
      <c r="G18" s="60">
        <v>16.5</v>
      </c>
      <c r="H18" s="53">
        <v>0.4125</v>
      </c>
      <c r="I18" s="81"/>
      <c r="J18" s="81"/>
      <c r="K18" s="82" t="s">
        <v>45</v>
      </c>
      <c r="L18" s="82"/>
      <c r="M18" s="82"/>
      <c r="N18" s="82"/>
      <c r="O18" s="108">
        <v>1</v>
      </c>
      <c r="P18" s="108">
        <v>0.5</v>
      </c>
      <c r="Q18" s="108">
        <v>0.5</v>
      </c>
      <c r="R18" s="115">
        <v>0.5</v>
      </c>
      <c r="S18" s="82">
        <v>13</v>
      </c>
      <c r="T18" s="82">
        <v>4.5</v>
      </c>
      <c r="U18" s="82">
        <v>4.5</v>
      </c>
      <c r="V18" s="115">
        <v>0.35</v>
      </c>
      <c r="W18" s="82" t="s">
        <v>45</v>
      </c>
      <c r="X18" s="82" t="s">
        <v>45</v>
      </c>
      <c r="Y18" s="82" t="s">
        <v>45</v>
      </c>
      <c r="Z18" s="82" t="s">
        <v>45</v>
      </c>
      <c r="AA18" s="82">
        <v>12</v>
      </c>
      <c r="AB18" s="82">
        <v>6</v>
      </c>
      <c r="AC18" s="82">
        <v>6</v>
      </c>
      <c r="AD18" s="115">
        <v>0.5</v>
      </c>
      <c r="AE18" s="82">
        <v>10</v>
      </c>
      <c r="AF18" s="82">
        <v>3.5</v>
      </c>
      <c r="AG18" s="82">
        <v>3.5</v>
      </c>
      <c r="AH18" s="115">
        <v>0.35</v>
      </c>
      <c r="AI18" s="82" t="s">
        <v>45</v>
      </c>
      <c r="AJ18" s="82" t="s">
        <v>45</v>
      </c>
      <c r="AK18" s="82" t="s">
        <v>45</v>
      </c>
      <c r="AL18" s="82" t="s">
        <v>45</v>
      </c>
      <c r="AM18" s="82">
        <v>4</v>
      </c>
      <c r="AN18" s="82">
        <v>2</v>
      </c>
      <c r="AO18" s="82">
        <v>2</v>
      </c>
      <c r="AP18" s="129">
        <v>0.5</v>
      </c>
      <c r="AQ18" s="56" t="s">
        <v>45</v>
      </c>
      <c r="AR18" s="56" t="s">
        <v>45</v>
      </c>
      <c r="AS18" s="56" t="s">
        <v>45</v>
      </c>
      <c r="AT18" s="56" t="s">
        <v>45</v>
      </c>
      <c r="AU18" s="56" t="s">
        <v>45</v>
      </c>
      <c r="AV18" s="56" t="s">
        <v>45</v>
      </c>
      <c r="AW18" s="56" t="s">
        <v>45</v>
      </c>
      <c r="AX18" s="105" t="s">
        <v>45</v>
      </c>
      <c r="AY18" s="134" t="s">
        <v>73</v>
      </c>
    </row>
    <row r="19" ht="47" customHeight="true" spans="1:51">
      <c r="A19" s="11"/>
      <c r="B19" s="13">
        <v>6</v>
      </c>
      <c r="C19" s="10" t="s">
        <v>29</v>
      </c>
      <c r="D19" s="10" t="s">
        <v>72</v>
      </c>
      <c r="E19" s="10"/>
      <c r="F19" s="15" t="s">
        <v>25</v>
      </c>
      <c r="G19" s="54">
        <v>4.65</v>
      </c>
      <c r="H19" s="61">
        <v>0.179</v>
      </c>
      <c r="I19" s="83"/>
      <c r="J19" s="83"/>
      <c r="K19" s="67" t="s">
        <v>45</v>
      </c>
      <c r="L19" s="67" t="s">
        <v>45</v>
      </c>
      <c r="M19" s="67" t="s">
        <v>45</v>
      </c>
      <c r="N19" s="67" t="s">
        <v>45</v>
      </c>
      <c r="O19" s="56">
        <v>2</v>
      </c>
      <c r="P19" s="56">
        <v>0</v>
      </c>
      <c r="Q19" s="56">
        <v>0.5</v>
      </c>
      <c r="R19" s="116">
        <v>0.25</v>
      </c>
      <c r="S19" s="56">
        <v>4</v>
      </c>
      <c r="T19" s="56">
        <v>1</v>
      </c>
      <c r="U19" s="56">
        <v>1</v>
      </c>
      <c r="V19" s="109">
        <v>0.25</v>
      </c>
      <c r="W19" s="56">
        <v>3</v>
      </c>
      <c r="X19" s="56">
        <v>0</v>
      </c>
      <c r="Y19" s="56">
        <v>1.2</v>
      </c>
      <c r="Z19" s="109">
        <v>0.4</v>
      </c>
      <c r="AA19" s="56">
        <v>5</v>
      </c>
      <c r="AB19" s="56">
        <v>0</v>
      </c>
      <c r="AC19" s="56">
        <v>0.25</v>
      </c>
      <c r="AD19" s="109">
        <v>0.05</v>
      </c>
      <c r="AE19" s="56">
        <v>4</v>
      </c>
      <c r="AF19" s="56">
        <v>1</v>
      </c>
      <c r="AG19" s="56">
        <v>1</v>
      </c>
      <c r="AH19" s="109">
        <v>0.25</v>
      </c>
      <c r="AI19" s="56">
        <v>1</v>
      </c>
      <c r="AJ19" s="56">
        <v>0</v>
      </c>
      <c r="AK19" s="56">
        <v>0</v>
      </c>
      <c r="AL19" s="68">
        <v>0</v>
      </c>
      <c r="AM19" s="56">
        <v>7</v>
      </c>
      <c r="AN19" s="56">
        <v>0</v>
      </c>
      <c r="AO19" s="56">
        <v>0.7</v>
      </c>
      <c r="AP19" s="109">
        <v>0.1</v>
      </c>
      <c r="AQ19" s="56" t="s">
        <v>45</v>
      </c>
      <c r="AR19" s="56" t="s">
        <v>45</v>
      </c>
      <c r="AS19" s="56" t="s">
        <v>45</v>
      </c>
      <c r="AT19" s="56" t="s">
        <v>45</v>
      </c>
      <c r="AU19" s="56" t="s">
        <v>45</v>
      </c>
      <c r="AV19" s="56" t="s">
        <v>45</v>
      </c>
      <c r="AW19" s="56" t="s">
        <v>45</v>
      </c>
      <c r="AX19" s="56" t="s">
        <v>45</v>
      </c>
      <c r="AY19" s="131" t="s">
        <v>73</v>
      </c>
    </row>
    <row r="20" ht="30" customHeight="true" spans="1:51">
      <c r="A20" s="11"/>
      <c r="B20" s="13">
        <v>7</v>
      </c>
      <c r="C20" s="10" t="s">
        <v>74</v>
      </c>
      <c r="D20" s="10" t="s">
        <v>75</v>
      </c>
      <c r="E20" s="10"/>
      <c r="F20" s="15" t="s">
        <v>519</v>
      </c>
      <c r="G20" s="59">
        <f>M20+Q20+U20+Y20+AC20+AG20+AK20+AO20</f>
        <v>1406</v>
      </c>
      <c r="H20" s="62" t="s">
        <v>60</v>
      </c>
      <c r="I20" s="84"/>
      <c r="J20" s="84"/>
      <c r="K20" s="73" t="s">
        <v>45</v>
      </c>
      <c r="L20" s="54">
        <v>70</v>
      </c>
      <c r="M20" s="54">
        <v>201</v>
      </c>
      <c r="N20" s="54" t="s">
        <v>60</v>
      </c>
      <c r="O20" s="67" t="s">
        <v>45</v>
      </c>
      <c r="P20" s="54">
        <v>137</v>
      </c>
      <c r="Q20" s="54">
        <v>292</v>
      </c>
      <c r="R20" s="54" t="s">
        <v>60</v>
      </c>
      <c r="S20" s="67" t="s">
        <v>45</v>
      </c>
      <c r="T20" s="54">
        <v>74</v>
      </c>
      <c r="U20" s="54">
        <v>189</v>
      </c>
      <c r="V20" s="54" t="s">
        <v>60</v>
      </c>
      <c r="W20" s="67" t="s">
        <v>45</v>
      </c>
      <c r="X20" s="54">
        <v>39</v>
      </c>
      <c r="Y20" s="54">
        <v>93</v>
      </c>
      <c r="Z20" s="54" t="s">
        <v>60</v>
      </c>
      <c r="AA20" s="67" t="s">
        <v>45</v>
      </c>
      <c r="AB20" s="54">
        <v>114</v>
      </c>
      <c r="AC20" s="54">
        <v>296</v>
      </c>
      <c r="AD20" s="54" t="s">
        <v>60</v>
      </c>
      <c r="AE20" s="67" t="s">
        <v>45</v>
      </c>
      <c r="AF20" s="54">
        <v>49</v>
      </c>
      <c r="AG20" s="54">
        <v>136</v>
      </c>
      <c r="AH20" s="54" t="s">
        <v>60</v>
      </c>
      <c r="AI20" s="67" t="s">
        <v>45</v>
      </c>
      <c r="AJ20" s="54">
        <v>25</v>
      </c>
      <c r="AK20" s="54">
        <v>73</v>
      </c>
      <c r="AL20" s="54" t="s">
        <v>60</v>
      </c>
      <c r="AM20" s="67" t="s">
        <v>45</v>
      </c>
      <c r="AN20" s="54">
        <v>52</v>
      </c>
      <c r="AO20" s="54">
        <v>126</v>
      </c>
      <c r="AP20" s="54" t="s">
        <v>60</v>
      </c>
      <c r="AQ20" s="67" t="s">
        <v>45</v>
      </c>
      <c r="AR20" s="67" t="s">
        <v>45</v>
      </c>
      <c r="AS20" s="67" t="s">
        <v>45</v>
      </c>
      <c r="AT20" s="67" t="s">
        <v>45</v>
      </c>
      <c r="AU20" s="67" t="s">
        <v>45</v>
      </c>
      <c r="AV20" s="67" t="s">
        <v>45</v>
      </c>
      <c r="AW20" s="67" t="s">
        <v>45</v>
      </c>
      <c r="AX20" s="67" t="s">
        <v>45</v>
      </c>
      <c r="AY20" s="131"/>
    </row>
    <row r="21" ht="55" customHeight="true" spans="1:51">
      <c r="A21" s="6"/>
      <c r="B21" s="13">
        <v>8</v>
      </c>
      <c r="C21" s="10" t="s">
        <v>77</v>
      </c>
      <c r="D21" s="10" t="s">
        <v>78</v>
      </c>
      <c r="E21" s="10"/>
      <c r="F21" s="15" t="s">
        <v>79</v>
      </c>
      <c r="G21" s="54" t="s">
        <v>45</v>
      </c>
      <c r="H21" s="62" t="s">
        <v>60</v>
      </c>
      <c r="I21" s="85"/>
      <c r="J21" s="85"/>
      <c r="K21" s="86" t="s">
        <v>641</v>
      </c>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12"/>
      <c r="AY21" s="131" t="s">
        <v>81</v>
      </c>
    </row>
    <row r="22" ht="21" customHeight="true" spans="1:51">
      <c r="A22" s="8" t="s">
        <v>31</v>
      </c>
      <c r="B22" s="13">
        <v>9</v>
      </c>
      <c r="C22" s="10" t="s">
        <v>82</v>
      </c>
      <c r="D22" s="10" t="s">
        <v>83</v>
      </c>
      <c r="E22" s="10"/>
      <c r="F22" s="15" t="s">
        <v>84</v>
      </c>
      <c r="G22" s="54">
        <v>108</v>
      </c>
      <c r="H22" s="63">
        <v>1.0693</v>
      </c>
      <c r="I22" s="77"/>
      <c r="J22" s="77"/>
      <c r="K22" s="78">
        <v>23</v>
      </c>
      <c r="L22" s="56">
        <v>1</v>
      </c>
      <c r="M22" s="56">
        <v>20</v>
      </c>
      <c r="N22" s="109">
        <v>0.8696</v>
      </c>
      <c r="O22" s="56">
        <v>13</v>
      </c>
      <c r="P22" s="56">
        <v>2</v>
      </c>
      <c r="Q22" s="56">
        <v>17</v>
      </c>
      <c r="R22" s="109">
        <v>1.3077</v>
      </c>
      <c r="S22" s="56">
        <v>4</v>
      </c>
      <c r="T22" s="56">
        <v>0</v>
      </c>
      <c r="U22" s="56">
        <v>1</v>
      </c>
      <c r="V22" s="109">
        <v>0.25</v>
      </c>
      <c r="W22" s="56">
        <v>4</v>
      </c>
      <c r="X22" s="56">
        <v>1</v>
      </c>
      <c r="Y22" s="56">
        <v>4</v>
      </c>
      <c r="Z22" s="109">
        <v>1</v>
      </c>
      <c r="AA22" s="56">
        <v>13</v>
      </c>
      <c r="AB22" s="56">
        <v>0</v>
      </c>
      <c r="AC22" s="56">
        <v>18</v>
      </c>
      <c r="AD22" s="109">
        <v>1.3846</v>
      </c>
      <c r="AE22" s="56">
        <v>33</v>
      </c>
      <c r="AF22" s="56">
        <v>0</v>
      </c>
      <c r="AG22" s="56">
        <v>29</v>
      </c>
      <c r="AH22" s="109">
        <v>0.8788</v>
      </c>
      <c r="AI22" s="56">
        <v>6</v>
      </c>
      <c r="AJ22" s="56">
        <v>0</v>
      </c>
      <c r="AK22" s="56">
        <v>15</v>
      </c>
      <c r="AL22" s="109">
        <v>2.5</v>
      </c>
      <c r="AM22" s="56">
        <v>5</v>
      </c>
      <c r="AN22" s="56">
        <v>1</v>
      </c>
      <c r="AO22" s="56">
        <v>4</v>
      </c>
      <c r="AP22" s="109">
        <v>0.8</v>
      </c>
      <c r="AQ22" s="56" t="s">
        <v>45</v>
      </c>
      <c r="AR22" s="56" t="s">
        <v>45</v>
      </c>
      <c r="AS22" s="56" t="s">
        <v>45</v>
      </c>
      <c r="AT22" s="56" t="s">
        <v>45</v>
      </c>
      <c r="AU22" s="56" t="s">
        <v>45</v>
      </c>
      <c r="AV22" s="56" t="s">
        <v>45</v>
      </c>
      <c r="AW22" s="56" t="s">
        <v>45</v>
      </c>
      <c r="AX22" s="56" t="s">
        <v>45</v>
      </c>
      <c r="AY22" s="135" t="s">
        <v>86</v>
      </c>
    </row>
    <row r="23" ht="18" customHeight="true" spans="1:51">
      <c r="A23" s="11"/>
      <c r="B23" s="14"/>
      <c r="C23" s="10"/>
      <c r="D23" s="10" t="s">
        <v>87</v>
      </c>
      <c r="E23" s="10"/>
      <c r="F23" s="15" t="s">
        <v>84</v>
      </c>
      <c r="G23" s="54">
        <v>1</v>
      </c>
      <c r="H23" s="61">
        <v>0.0345</v>
      </c>
      <c r="I23" s="22"/>
      <c r="J23" s="22"/>
      <c r="K23" s="56">
        <v>8</v>
      </c>
      <c r="L23" s="56">
        <v>0</v>
      </c>
      <c r="M23" s="56">
        <v>0</v>
      </c>
      <c r="N23" s="109">
        <v>0</v>
      </c>
      <c r="O23" s="56">
        <v>6</v>
      </c>
      <c r="P23" s="56">
        <v>1</v>
      </c>
      <c r="Q23" s="56">
        <v>1</v>
      </c>
      <c r="R23" s="109">
        <v>0.17</v>
      </c>
      <c r="S23" s="56">
        <v>1</v>
      </c>
      <c r="T23" s="56">
        <v>0</v>
      </c>
      <c r="U23" s="56">
        <v>0</v>
      </c>
      <c r="V23" s="109">
        <v>0</v>
      </c>
      <c r="W23" s="56">
        <v>0</v>
      </c>
      <c r="X23" s="56">
        <v>0</v>
      </c>
      <c r="Y23" s="56">
        <v>0</v>
      </c>
      <c r="Z23" s="109">
        <v>0</v>
      </c>
      <c r="AA23" s="56">
        <v>5</v>
      </c>
      <c r="AB23" s="56">
        <v>0</v>
      </c>
      <c r="AC23" s="56">
        <v>0</v>
      </c>
      <c r="AD23" s="109">
        <v>0</v>
      </c>
      <c r="AE23" s="56">
        <v>5</v>
      </c>
      <c r="AF23" s="56">
        <v>0</v>
      </c>
      <c r="AG23" s="56">
        <v>0</v>
      </c>
      <c r="AH23" s="109">
        <v>0</v>
      </c>
      <c r="AI23" s="56">
        <v>3</v>
      </c>
      <c r="AJ23" s="56">
        <v>0</v>
      </c>
      <c r="AK23" s="56">
        <v>0</v>
      </c>
      <c r="AL23" s="109">
        <v>0</v>
      </c>
      <c r="AM23" s="56">
        <v>1</v>
      </c>
      <c r="AN23" s="56">
        <v>0</v>
      </c>
      <c r="AO23" s="56">
        <v>0</v>
      </c>
      <c r="AP23" s="109">
        <v>0</v>
      </c>
      <c r="AQ23" s="56" t="s">
        <v>45</v>
      </c>
      <c r="AR23" s="56" t="s">
        <v>45</v>
      </c>
      <c r="AS23" s="56" t="s">
        <v>45</v>
      </c>
      <c r="AT23" s="56" t="s">
        <v>45</v>
      </c>
      <c r="AU23" s="56" t="s">
        <v>45</v>
      </c>
      <c r="AV23" s="56" t="s">
        <v>45</v>
      </c>
      <c r="AW23" s="56" t="s">
        <v>45</v>
      </c>
      <c r="AX23" s="56" t="s">
        <v>45</v>
      </c>
      <c r="AY23" s="135"/>
    </row>
    <row r="24" ht="21" customHeight="true" spans="1:51">
      <c r="A24" s="11"/>
      <c r="B24" s="14"/>
      <c r="C24" s="10"/>
      <c r="D24" s="10" t="s">
        <v>88</v>
      </c>
      <c r="E24" s="10"/>
      <c r="F24" s="15" t="s">
        <v>84</v>
      </c>
      <c r="G24" s="54">
        <v>13</v>
      </c>
      <c r="H24" s="61">
        <v>0.2453</v>
      </c>
      <c r="I24" s="22"/>
      <c r="J24" s="22"/>
      <c r="K24" s="88">
        <v>13</v>
      </c>
      <c r="L24" s="56">
        <v>0</v>
      </c>
      <c r="M24" s="56">
        <v>3</v>
      </c>
      <c r="N24" s="109">
        <v>0.2307</v>
      </c>
      <c r="O24" s="56">
        <v>10</v>
      </c>
      <c r="P24" s="56">
        <v>1</v>
      </c>
      <c r="Q24" s="56">
        <v>1</v>
      </c>
      <c r="R24" s="109">
        <v>0.1</v>
      </c>
      <c r="S24" s="56">
        <v>4</v>
      </c>
      <c r="T24" s="56">
        <v>0</v>
      </c>
      <c r="U24" s="56">
        <v>3</v>
      </c>
      <c r="V24" s="109">
        <v>0.75</v>
      </c>
      <c r="W24" s="56">
        <v>3</v>
      </c>
      <c r="X24" s="56">
        <v>1</v>
      </c>
      <c r="Y24" s="56">
        <v>2</v>
      </c>
      <c r="Z24" s="109">
        <v>0.67</v>
      </c>
      <c r="AA24" s="56">
        <v>10</v>
      </c>
      <c r="AB24" s="56">
        <v>0</v>
      </c>
      <c r="AC24" s="56">
        <v>0</v>
      </c>
      <c r="AD24" s="109">
        <v>0</v>
      </c>
      <c r="AE24" s="56">
        <v>5</v>
      </c>
      <c r="AF24" s="56">
        <v>1</v>
      </c>
      <c r="AG24" s="56">
        <v>1</v>
      </c>
      <c r="AH24" s="109">
        <v>0.2</v>
      </c>
      <c r="AI24" s="56">
        <v>2</v>
      </c>
      <c r="AJ24" s="56">
        <v>0</v>
      </c>
      <c r="AK24" s="56">
        <v>0</v>
      </c>
      <c r="AL24" s="109">
        <v>0</v>
      </c>
      <c r="AM24" s="56">
        <v>6</v>
      </c>
      <c r="AN24" s="56">
        <v>3</v>
      </c>
      <c r="AO24" s="56">
        <v>3</v>
      </c>
      <c r="AP24" s="109">
        <v>0.5</v>
      </c>
      <c r="AQ24" s="56" t="s">
        <v>45</v>
      </c>
      <c r="AR24" s="56" t="s">
        <v>45</v>
      </c>
      <c r="AS24" s="56" t="s">
        <v>45</v>
      </c>
      <c r="AT24" s="56" t="s">
        <v>45</v>
      </c>
      <c r="AU24" s="56" t="s">
        <v>45</v>
      </c>
      <c r="AV24" s="56" t="s">
        <v>45</v>
      </c>
      <c r="AW24" s="56" t="s">
        <v>45</v>
      </c>
      <c r="AX24" s="56" t="s">
        <v>45</v>
      </c>
      <c r="AY24" s="135"/>
    </row>
    <row r="25" ht="48" customHeight="true" spans="1:51">
      <c r="A25" s="11"/>
      <c r="B25" s="16">
        <v>10</v>
      </c>
      <c r="C25" s="17" t="s">
        <v>89</v>
      </c>
      <c r="D25" s="10" t="s">
        <v>90</v>
      </c>
      <c r="E25" s="10"/>
      <c r="F25" s="17" t="s">
        <v>91</v>
      </c>
      <c r="G25" s="54">
        <v>233</v>
      </c>
      <c r="H25" s="63">
        <v>0.8292</v>
      </c>
      <c r="I25" s="84"/>
      <c r="J25" s="84"/>
      <c r="K25" s="84" t="s">
        <v>45</v>
      </c>
      <c r="L25" s="73" t="s">
        <v>45</v>
      </c>
      <c r="M25" s="67" t="s">
        <v>45</v>
      </c>
      <c r="N25" s="67" t="s">
        <v>45</v>
      </c>
      <c r="O25" s="93">
        <v>63</v>
      </c>
      <c r="P25" s="93">
        <v>47</v>
      </c>
      <c r="Q25" s="93">
        <v>55</v>
      </c>
      <c r="R25" s="94">
        <v>0.873</v>
      </c>
      <c r="S25" s="93">
        <v>23</v>
      </c>
      <c r="T25" s="93">
        <v>9</v>
      </c>
      <c r="U25" s="93">
        <v>17</v>
      </c>
      <c r="V25" s="94">
        <v>0.7391</v>
      </c>
      <c r="W25" s="93">
        <v>15</v>
      </c>
      <c r="X25" s="93">
        <v>6</v>
      </c>
      <c r="Y25" s="93">
        <v>16</v>
      </c>
      <c r="Z25" s="94">
        <v>1.0667</v>
      </c>
      <c r="AA25" s="93">
        <v>75</v>
      </c>
      <c r="AB25" s="93">
        <v>12</v>
      </c>
      <c r="AC25" s="93">
        <v>75</v>
      </c>
      <c r="AD25" s="94">
        <v>1</v>
      </c>
      <c r="AE25" s="93">
        <v>61</v>
      </c>
      <c r="AF25" s="93">
        <v>40</v>
      </c>
      <c r="AG25" s="93">
        <v>61</v>
      </c>
      <c r="AH25" s="94">
        <v>1</v>
      </c>
      <c r="AI25" s="93">
        <v>15</v>
      </c>
      <c r="AJ25" s="93">
        <v>7</v>
      </c>
      <c r="AK25" s="93">
        <v>7</v>
      </c>
      <c r="AL25" s="94">
        <v>0.4667</v>
      </c>
      <c r="AM25" s="93">
        <v>29</v>
      </c>
      <c r="AN25" s="93">
        <v>0</v>
      </c>
      <c r="AO25" s="93">
        <v>2</v>
      </c>
      <c r="AP25" s="94">
        <v>0.069</v>
      </c>
      <c r="AQ25" s="56" t="s">
        <v>45</v>
      </c>
      <c r="AR25" s="56" t="s">
        <v>45</v>
      </c>
      <c r="AS25" s="56" t="s">
        <v>45</v>
      </c>
      <c r="AT25" s="56" t="s">
        <v>45</v>
      </c>
      <c r="AU25" s="56" t="s">
        <v>45</v>
      </c>
      <c r="AV25" s="56" t="s">
        <v>45</v>
      </c>
      <c r="AW25" s="56" t="s">
        <v>45</v>
      </c>
      <c r="AX25" s="56" t="s">
        <v>45</v>
      </c>
      <c r="AY25" s="131"/>
    </row>
    <row r="26" ht="30" customHeight="true" spans="1:51">
      <c r="A26" s="11"/>
      <c r="B26" s="18"/>
      <c r="C26" s="19"/>
      <c r="D26" s="10" t="s">
        <v>93</v>
      </c>
      <c r="E26" s="10"/>
      <c r="F26" s="17" t="s">
        <v>91</v>
      </c>
      <c r="G26" s="54">
        <v>0</v>
      </c>
      <c r="H26" s="63">
        <v>0</v>
      </c>
      <c r="I26" s="89"/>
      <c r="J26" s="89"/>
      <c r="K26" s="84" t="s">
        <v>45</v>
      </c>
      <c r="L26" s="73" t="s">
        <v>45</v>
      </c>
      <c r="M26" s="67" t="s">
        <v>45</v>
      </c>
      <c r="N26" s="67" t="s">
        <v>45</v>
      </c>
      <c r="O26" s="93">
        <v>3</v>
      </c>
      <c r="P26" s="93">
        <v>0</v>
      </c>
      <c r="Q26" s="93">
        <v>0</v>
      </c>
      <c r="R26" s="112">
        <v>0</v>
      </c>
      <c r="S26" s="93">
        <v>2</v>
      </c>
      <c r="T26" s="93">
        <v>0</v>
      </c>
      <c r="U26" s="93">
        <v>0</v>
      </c>
      <c r="V26" s="112">
        <v>0</v>
      </c>
      <c r="W26" s="93">
        <v>1</v>
      </c>
      <c r="X26" s="93">
        <v>0</v>
      </c>
      <c r="Y26" s="93">
        <v>0</v>
      </c>
      <c r="Z26" s="112">
        <v>0</v>
      </c>
      <c r="AA26" s="93">
        <v>6</v>
      </c>
      <c r="AB26" s="93">
        <v>0</v>
      </c>
      <c r="AC26" s="93">
        <v>0</v>
      </c>
      <c r="AD26" s="112">
        <v>0</v>
      </c>
      <c r="AE26" s="93">
        <v>3</v>
      </c>
      <c r="AF26" s="93">
        <v>0</v>
      </c>
      <c r="AG26" s="93">
        <v>0</v>
      </c>
      <c r="AH26" s="112">
        <v>0</v>
      </c>
      <c r="AI26" s="93">
        <v>1</v>
      </c>
      <c r="AJ26" s="93">
        <v>0</v>
      </c>
      <c r="AK26" s="93">
        <v>0</v>
      </c>
      <c r="AL26" s="112">
        <v>0</v>
      </c>
      <c r="AM26" s="93">
        <v>2</v>
      </c>
      <c r="AN26" s="93">
        <v>0</v>
      </c>
      <c r="AO26" s="93">
        <v>0</v>
      </c>
      <c r="AP26" s="112">
        <v>0</v>
      </c>
      <c r="AQ26" s="56" t="s">
        <v>45</v>
      </c>
      <c r="AR26" s="56" t="s">
        <v>45</v>
      </c>
      <c r="AS26" s="56" t="s">
        <v>45</v>
      </c>
      <c r="AT26" s="56" t="s">
        <v>45</v>
      </c>
      <c r="AU26" s="56" t="s">
        <v>45</v>
      </c>
      <c r="AV26" s="56" t="s">
        <v>45</v>
      </c>
      <c r="AW26" s="56" t="s">
        <v>45</v>
      </c>
      <c r="AX26" s="56" t="s">
        <v>45</v>
      </c>
      <c r="AY26" s="131"/>
    </row>
    <row r="27" ht="25" customHeight="true" spans="1:51">
      <c r="A27" s="11"/>
      <c r="B27" s="18"/>
      <c r="C27" s="19"/>
      <c r="D27" s="10" t="s">
        <v>94</v>
      </c>
      <c r="E27" s="10"/>
      <c r="F27" s="17" t="s">
        <v>91</v>
      </c>
      <c r="G27" s="54">
        <v>0</v>
      </c>
      <c r="H27" s="63">
        <v>0</v>
      </c>
      <c r="I27" s="89"/>
      <c r="J27" s="89"/>
      <c r="K27" s="84" t="s">
        <v>45</v>
      </c>
      <c r="L27" s="73" t="s">
        <v>45</v>
      </c>
      <c r="M27" s="67" t="s">
        <v>45</v>
      </c>
      <c r="N27" s="67" t="s">
        <v>45</v>
      </c>
      <c r="O27" s="93">
        <v>2</v>
      </c>
      <c r="P27" s="93">
        <v>0</v>
      </c>
      <c r="Q27" s="93">
        <v>0</v>
      </c>
      <c r="R27" s="112">
        <v>0</v>
      </c>
      <c r="S27" s="93">
        <v>2</v>
      </c>
      <c r="T27" s="93">
        <v>0</v>
      </c>
      <c r="U27" s="93">
        <v>0</v>
      </c>
      <c r="V27" s="112">
        <v>0</v>
      </c>
      <c r="W27" s="93">
        <v>1</v>
      </c>
      <c r="X27" s="93">
        <v>0</v>
      </c>
      <c r="Y27" s="93">
        <v>0</v>
      </c>
      <c r="Z27" s="112">
        <v>0</v>
      </c>
      <c r="AA27" s="93">
        <v>4</v>
      </c>
      <c r="AB27" s="93">
        <v>0</v>
      </c>
      <c r="AC27" s="93">
        <v>0</v>
      </c>
      <c r="AD27" s="112">
        <v>0</v>
      </c>
      <c r="AE27" s="93">
        <v>3</v>
      </c>
      <c r="AF27" s="93">
        <v>0</v>
      </c>
      <c r="AG27" s="93">
        <v>0</v>
      </c>
      <c r="AH27" s="112">
        <v>0</v>
      </c>
      <c r="AI27" s="93">
        <v>1</v>
      </c>
      <c r="AJ27" s="93">
        <v>0</v>
      </c>
      <c r="AK27" s="93">
        <v>0</v>
      </c>
      <c r="AL27" s="112">
        <v>0</v>
      </c>
      <c r="AM27" s="93">
        <v>2</v>
      </c>
      <c r="AN27" s="93">
        <v>0</v>
      </c>
      <c r="AO27" s="93">
        <v>0</v>
      </c>
      <c r="AP27" s="112">
        <v>0</v>
      </c>
      <c r="AQ27" s="56" t="s">
        <v>45</v>
      </c>
      <c r="AR27" s="56" t="s">
        <v>45</v>
      </c>
      <c r="AS27" s="56" t="s">
        <v>45</v>
      </c>
      <c r="AT27" s="56" t="s">
        <v>45</v>
      </c>
      <c r="AU27" s="56" t="s">
        <v>45</v>
      </c>
      <c r="AV27" s="56" t="s">
        <v>45</v>
      </c>
      <c r="AW27" s="56" t="s">
        <v>45</v>
      </c>
      <c r="AX27" s="56" t="s">
        <v>45</v>
      </c>
      <c r="AY27" s="131"/>
    </row>
    <row r="28" ht="48" customHeight="true" spans="1:51">
      <c r="A28" s="11"/>
      <c r="B28" s="18"/>
      <c r="C28" s="19"/>
      <c r="D28" s="10" t="s">
        <v>95</v>
      </c>
      <c r="E28" s="10"/>
      <c r="F28" s="17" t="s">
        <v>91</v>
      </c>
      <c r="G28" s="54">
        <v>261</v>
      </c>
      <c r="H28" s="63">
        <v>0.2636</v>
      </c>
      <c r="I28" s="89"/>
      <c r="J28" s="89"/>
      <c r="K28" s="84" t="s">
        <v>45</v>
      </c>
      <c r="L28" s="73" t="s">
        <v>45</v>
      </c>
      <c r="M28" s="67" t="s">
        <v>45</v>
      </c>
      <c r="N28" s="67" t="s">
        <v>45</v>
      </c>
      <c r="O28" s="93">
        <v>48</v>
      </c>
      <c r="P28" s="93">
        <v>11</v>
      </c>
      <c r="Q28" s="93">
        <v>17</v>
      </c>
      <c r="R28" s="94">
        <v>0.3542</v>
      </c>
      <c r="S28" s="93">
        <v>130</v>
      </c>
      <c r="T28" s="93">
        <v>13</v>
      </c>
      <c r="U28" s="93">
        <v>27</v>
      </c>
      <c r="V28" s="94">
        <v>0.2077</v>
      </c>
      <c r="W28" s="93">
        <v>55</v>
      </c>
      <c r="X28" s="93">
        <v>63</v>
      </c>
      <c r="Y28" s="93">
        <v>70</v>
      </c>
      <c r="Z28" s="94">
        <v>1.2727</v>
      </c>
      <c r="AA28" s="93">
        <v>230</v>
      </c>
      <c r="AB28" s="93">
        <v>8</v>
      </c>
      <c r="AC28" s="93">
        <v>39</v>
      </c>
      <c r="AD28" s="94">
        <v>0.1696</v>
      </c>
      <c r="AE28" s="93">
        <v>152</v>
      </c>
      <c r="AF28" s="93">
        <v>12</v>
      </c>
      <c r="AG28" s="93">
        <v>53</v>
      </c>
      <c r="AH28" s="94">
        <v>0.3487</v>
      </c>
      <c r="AI28" s="93">
        <v>75</v>
      </c>
      <c r="AJ28" s="93">
        <v>4</v>
      </c>
      <c r="AK28" s="93">
        <v>22</v>
      </c>
      <c r="AL28" s="94">
        <v>0.2933</v>
      </c>
      <c r="AM28" s="93">
        <v>300</v>
      </c>
      <c r="AN28" s="93">
        <v>22</v>
      </c>
      <c r="AO28" s="93">
        <v>33</v>
      </c>
      <c r="AP28" s="94">
        <v>0.11</v>
      </c>
      <c r="AQ28" s="56" t="s">
        <v>45</v>
      </c>
      <c r="AR28" s="56" t="s">
        <v>45</v>
      </c>
      <c r="AS28" s="56" t="s">
        <v>45</v>
      </c>
      <c r="AT28" s="56" t="s">
        <v>45</v>
      </c>
      <c r="AU28" s="56" t="s">
        <v>45</v>
      </c>
      <c r="AV28" s="56" t="s">
        <v>45</v>
      </c>
      <c r="AW28" s="56" t="s">
        <v>45</v>
      </c>
      <c r="AX28" s="56" t="s">
        <v>45</v>
      </c>
      <c r="AY28" s="131"/>
    </row>
    <row r="29" ht="30" customHeight="true" spans="1:51">
      <c r="A29" s="11"/>
      <c r="B29" s="20"/>
      <c r="C29" s="21"/>
      <c r="D29" s="10" t="s">
        <v>96</v>
      </c>
      <c r="E29" s="10"/>
      <c r="F29" s="17" t="s">
        <v>91</v>
      </c>
      <c r="G29" s="54">
        <v>0</v>
      </c>
      <c r="H29" s="63">
        <v>0</v>
      </c>
      <c r="I29" s="89"/>
      <c r="J29" s="89"/>
      <c r="K29" s="84" t="s">
        <v>45</v>
      </c>
      <c r="L29" s="73" t="s">
        <v>45</v>
      </c>
      <c r="M29" s="67" t="s">
        <v>45</v>
      </c>
      <c r="N29" s="67" t="s">
        <v>45</v>
      </c>
      <c r="O29" s="56">
        <v>290</v>
      </c>
      <c r="P29" s="93">
        <v>0</v>
      </c>
      <c r="Q29" s="93">
        <v>0</v>
      </c>
      <c r="R29" s="112">
        <v>0</v>
      </c>
      <c r="S29" s="56">
        <v>237</v>
      </c>
      <c r="T29" s="93">
        <v>0</v>
      </c>
      <c r="U29" s="93">
        <v>0</v>
      </c>
      <c r="V29" s="112">
        <v>0</v>
      </c>
      <c r="W29" s="56">
        <v>148</v>
      </c>
      <c r="X29" s="93">
        <v>0</v>
      </c>
      <c r="Y29" s="93">
        <v>0</v>
      </c>
      <c r="Z29" s="112">
        <v>0</v>
      </c>
      <c r="AA29" s="56">
        <v>613</v>
      </c>
      <c r="AB29" s="93">
        <v>0</v>
      </c>
      <c r="AC29" s="93">
        <v>0</v>
      </c>
      <c r="AD29" s="112">
        <v>0</v>
      </c>
      <c r="AE29" s="56">
        <v>412</v>
      </c>
      <c r="AF29" s="93">
        <v>0</v>
      </c>
      <c r="AG29" s="93">
        <v>0</v>
      </c>
      <c r="AH29" s="112">
        <v>0</v>
      </c>
      <c r="AI29" s="56">
        <v>184</v>
      </c>
      <c r="AJ29" s="93">
        <v>0</v>
      </c>
      <c r="AK29" s="93">
        <v>0</v>
      </c>
      <c r="AL29" s="112">
        <v>0</v>
      </c>
      <c r="AM29" s="56">
        <v>291</v>
      </c>
      <c r="AN29" s="93">
        <v>0</v>
      </c>
      <c r="AO29" s="93">
        <v>0</v>
      </c>
      <c r="AP29" s="112">
        <v>0</v>
      </c>
      <c r="AQ29" s="56" t="s">
        <v>45</v>
      </c>
      <c r="AR29" s="56" t="s">
        <v>45</v>
      </c>
      <c r="AS29" s="56" t="s">
        <v>45</v>
      </c>
      <c r="AT29" s="56" t="s">
        <v>45</v>
      </c>
      <c r="AU29" s="56" t="s">
        <v>45</v>
      </c>
      <c r="AV29" s="56" t="s">
        <v>45</v>
      </c>
      <c r="AW29" s="56" t="s">
        <v>45</v>
      </c>
      <c r="AX29" s="56" t="s">
        <v>45</v>
      </c>
      <c r="AY29" s="131"/>
    </row>
    <row r="30" ht="32" customHeight="true" spans="1:51">
      <c r="A30" s="11"/>
      <c r="B30" s="13">
        <v>11</v>
      </c>
      <c r="C30" s="10" t="s">
        <v>97</v>
      </c>
      <c r="D30" s="10" t="s">
        <v>98</v>
      </c>
      <c r="E30" s="10"/>
      <c r="F30" s="15" t="s">
        <v>91</v>
      </c>
      <c r="G30" s="59">
        <v>75</v>
      </c>
      <c r="H30" s="64">
        <v>0.2308</v>
      </c>
      <c r="I30" s="90"/>
      <c r="J30" s="90"/>
      <c r="K30" s="84" t="s">
        <v>45</v>
      </c>
      <c r="L30" s="73" t="s">
        <v>45</v>
      </c>
      <c r="M30" s="67" t="s">
        <v>45</v>
      </c>
      <c r="N30" s="67" t="s">
        <v>45</v>
      </c>
      <c r="O30" s="93">
        <v>30</v>
      </c>
      <c r="P30" s="93">
        <v>0</v>
      </c>
      <c r="Q30" s="93">
        <v>0</v>
      </c>
      <c r="R30" s="112">
        <v>0</v>
      </c>
      <c r="S30" s="93">
        <v>40</v>
      </c>
      <c r="T30" s="93">
        <v>0</v>
      </c>
      <c r="U30" s="93">
        <v>0</v>
      </c>
      <c r="V30" s="112">
        <v>0</v>
      </c>
      <c r="W30" s="93">
        <v>25</v>
      </c>
      <c r="X30" s="93">
        <v>0</v>
      </c>
      <c r="Y30" s="93">
        <v>0</v>
      </c>
      <c r="Z30" s="112">
        <v>0</v>
      </c>
      <c r="AA30" s="93">
        <v>100</v>
      </c>
      <c r="AB30" s="93">
        <v>75</v>
      </c>
      <c r="AC30" s="93">
        <v>75</v>
      </c>
      <c r="AD30" s="117">
        <v>0.75</v>
      </c>
      <c r="AE30" s="93">
        <v>60</v>
      </c>
      <c r="AF30" s="93">
        <v>0</v>
      </c>
      <c r="AG30" s="93">
        <v>0</v>
      </c>
      <c r="AH30" s="112">
        <v>0</v>
      </c>
      <c r="AI30" s="93">
        <v>30</v>
      </c>
      <c r="AJ30" s="93">
        <v>0</v>
      </c>
      <c r="AK30" s="93">
        <v>0</v>
      </c>
      <c r="AL30" s="112">
        <v>0</v>
      </c>
      <c r="AM30" s="93">
        <v>40</v>
      </c>
      <c r="AN30" s="93">
        <v>0</v>
      </c>
      <c r="AO30" s="93">
        <v>0</v>
      </c>
      <c r="AP30" s="112">
        <v>0</v>
      </c>
      <c r="AQ30" s="56" t="s">
        <v>45</v>
      </c>
      <c r="AR30" s="56" t="s">
        <v>45</v>
      </c>
      <c r="AS30" s="56" t="s">
        <v>45</v>
      </c>
      <c r="AT30" s="56" t="s">
        <v>45</v>
      </c>
      <c r="AU30" s="56" t="s">
        <v>45</v>
      </c>
      <c r="AV30" s="56" t="s">
        <v>45</v>
      </c>
      <c r="AW30" s="56" t="s">
        <v>45</v>
      </c>
      <c r="AX30" s="56" t="s">
        <v>45</v>
      </c>
      <c r="AY30" s="131"/>
    </row>
    <row r="31" ht="32" customHeight="true" spans="1:51">
      <c r="A31" s="11"/>
      <c r="B31" s="14"/>
      <c r="C31" s="10"/>
      <c r="D31" s="10" t="s">
        <v>100</v>
      </c>
      <c r="E31" s="10"/>
      <c r="F31" s="15" t="s">
        <v>91</v>
      </c>
      <c r="G31" s="59">
        <v>114</v>
      </c>
      <c r="H31" s="64">
        <v>0.4436</v>
      </c>
      <c r="I31" s="6"/>
      <c r="J31" s="6"/>
      <c r="K31" s="84" t="s">
        <v>45</v>
      </c>
      <c r="L31" s="73" t="s">
        <v>45</v>
      </c>
      <c r="M31" s="67" t="s">
        <v>45</v>
      </c>
      <c r="N31" s="67" t="s">
        <v>45</v>
      </c>
      <c r="O31" s="93">
        <v>32</v>
      </c>
      <c r="P31" s="93">
        <v>32</v>
      </c>
      <c r="Q31" s="93">
        <v>32</v>
      </c>
      <c r="R31" s="117">
        <v>1</v>
      </c>
      <c r="S31" s="93">
        <v>70</v>
      </c>
      <c r="T31" s="93">
        <v>0</v>
      </c>
      <c r="U31" s="93">
        <v>0</v>
      </c>
      <c r="V31" s="112">
        <v>0</v>
      </c>
      <c r="W31" s="93">
        <v>13</v>
      </c>
      <c r="X31" s="93">
        <v>13</v>
      </c>
      <c r="Y31" s="93">
        <v>13</v>
      </c>
      <c r="Z31" s="117">
        <v>1</v>
      </c>
      <c r="AA31" s="93">
        <v>29</v>
      </c>
      <c r="AB31" s="93">
        <v>29</v>
      </c>
      <c r="AC31" s="93">
        <v>29</v>
      </c>
      <c r="AD31" s="117">
        <v>1</v>
      </c>
      <c r="AE31" s="93">
        <v>40</v>
      </c>
      <c r="AF31" s="93">
        <v>40</v>
      </c>
      <c r="AG31" s="93">
        <v>40</v>
      </c>
      <c r="AH31" s="112">
        <v>1</v>
      </c>
      <c r="AI31" s="93">
        <v>11</v>
      </c>
      <c r="AJ31" s="93">
        <v>0</v>
      </c>
      <c r="AK31" s="93">
        <v>0</v>
      </c>
      <c r="AL31" s="112">
        <v>0</v>
      </c>
      <c r="AM31" s="93">
        <v>62</v>
      </c>
      <c r="AN31" s="93">
        <v>0</v>
      </c>
      <c r="AO31" s="93">
        <v>0</v>
      </c>
      <c r="AP31" s="112">
        <v>0</v>
      </c>
      <c r="AQ31" s="56" t="s">
        <v>45</v>
      </c>
      <c r="AR31" s="56" t="s">
        <v>45</v>
      </c>
      <c r="AS31" s="56" t="s">
        <v>45</v>
      </c>
      <c r="AT31" s="56" t="s">
        <v>45</v>
      </c>
      <c r="AU31" s="56" t="s">
        <v>45</v>
      </c>
      <c r="AV31" s="56" t="s">
        <v>45</v>
      </c>
      <c r="AW31" s="56" t="s">
        <v>45</v>
      </c>
      <c r="AX31" s="56" t="s">
        <v>45</v>
      </c>
      <c r="AY31" s="131"/>
    </row>
    <row r="32" ht="40" customHeight="true" spans="1:51">
      <c r="A32" s="11"/>
      <c r="B32" s="13">
        <v>12</v>
      </c>
      <c r="C32" s="10" t="s">
        <v>101</v>
      </c>
      <c r="D32" s="10" t="s">
        <v>102</v>
      </c>
      <c r="E32" s="10"/>
      <c r="F32" s="15" t="s">
        <v>91</v>
      </c>
      <c r="G32" s="59">
        <v>16</v>
      </c>
      <c r="H32" s="64">
        <v>0.1</v>
      </c>
      <c r="I32" s="84"/>
      <c r="J32" s="84"/>
      <c r="K32" s="84" t="s">
        <v>45</v>
      </c>
      <c r="L32" s="73" t="s">
        <v>45</v>
      </c>
      <c r="M32" s="67" t="s">
        <v>45</v>
      </c>
      <c r="N32" s="67" t="s">
        <v>45</v>
      </c>
      <c r="O32" s="93">
        <v>30</v>
      </c>
      <c r="P32" s="93">
        <v>0</v>
      </c>
      <c r="Q32" s="93">
        <v>0</v>
      </c>
      <c r="R32" s="112">
        <v>0</v>
      </c>
      <c r="S32" s="93">
        <v>10</v>
      </c>
      <c r="T32" s="93">
        <v>2</v>
      </c>
      <c r="U32" s="93">
        <v>2</v>
      </c>
      <c r="V32" s="117">
        <v>0.2</v>
      </c>
      <c r="W32" s="93">
        <v>22</v>
      </c>
      <c r="X32" s="93">
        <v>7</v>
      </c>
      <c r="Y32" s="93">
        <v>7</v>
      </c>
      <c r="Z32" s="112">
        <v>0.3182</v>
      </c>
      <c r="AA32" s="93">
        <v>40</v>
      </c>
      <c r="AB32" s="93">
        <v>0</v>
      </c>
      <c r="AC32" s="93">
        <v>0</v>
      </c>
      <c r="AD32" s="112">
        <v>0</v>
      </c>
      <c r="AE32" s="93">
        <v>16</v>
      </c>
      <c r="AF32" s="93">
        <v>1</v>
      </c>
      <c r="AG32" s="93">
        <v>1</v>
      </c>
      <c r="AH32" s="112">
        <v>0.0625</v>
      </c>
      <c r="AI32" s="93">
        <v>15</v>
      </c>
      <c r="AJ32" s="93">
        <v>0</v>
      </c>
      <c r="AK32" s="93">
        <v>0</v>
      </c>
      <c r="AL32" s="112">
        <v>0</v>
      </c>
      <c r="AM32" s="93">
        <v>27</v>
      </c>
      <c r="AN32" s="93">
        <v>6</v>
      </c>
      <c r="AO32" s="93">
        <v>6</v>
      </c>
      <c r="AP32" s="94">
        <v>0.2222</v>
      </c>
      <c r="AQ32" s="56" t="s">
        <v>45</v>
      </c>
      <c r="AR32" s="56" t="s">
        <v>45</v>
      </c>
      <c r="AS32" s="56" t="s">
        <v>45</v>
      </c>
      <c r="AT32" s="56" t="s">
        <v>45</v>
      </c>
      <c r="AU32" s="56" t="s">
        <v>45</v>
      </c>
      <c r="AV32" s="56" t="s">
        <v>45</v>
      </c>
      <c r="AW32" s="56" t="s">
        <v>45</v>
      </c>
      <c r="AX32" s="56" t="s">
        <v>45</v>
      </c>
      <c r="AY32" s="131"/>
    </row>
    <row r="33" ht="33" customHeight="true" spans="1:51">
      <c r="A33" s="11"/>
      <c r="B33" s="13">
        <v>13</v>
      </c>
      <c r="C33" s="10" t="s">
        <v>104</v>
      </c>
      <c r="D33" s="10" t="s">
        <v>105</v>
      </c>
      <c r="E33" s="10"/>
      <c r="F33" s="15" t="s">
        <v>25</v>
      </c>
      <c r="G33" s="60" t="s">
        <v>528</v>
      </c>
      <c r="H33" s="65">
        <v>0.35</v>
      </c>
      <c r="I33" s="91"/>
      <c r="J33" s="91"/>
      <c r="K33" s="84" t="s">
        <v>45</v>
      </c>
      <c r="L33" s="73" t="s">
        <v>45</v>
      </c>
      <c r="M33" s="67" t="s">
        <v>45</v>
      </c>
      <c r="N33" s="67" t="s">
        <v>45</v>
      </c>
      <c r="O33" s="110">
        <v>109</v>
      </c>
      <c r="P33" s="60" t="s">
        <v>528</v>
      </c>
      <c r="Q33" s="115">
        <v>0.35</v>
      </c>
      <c r="R33" s="118">
        <v>0.35</v>
      </c>
      <c r="S33" s="110">
        <v>150</v>
      </c>
      <c r="T33" s="60" t="s">
        <v>528</v>
      </c>
      <c r="U33" s="115">
        <v>0.35</v>
      </c>
      <c r="V33" s="118">
        <v>0.35</v>
      </c>
      <c r="W33" s="110">
        <v>80</v>
      </c>
      <c r="X33" s="60" t="s">
        <v>528</v>
      </c>
      <c r="Y33" s="115">
        <v>0.35</v>
      </c>
      <c r="Z33" s="118">
        <v>0.35</v>
      </c>
      <c r="AA33" s="110">
        <v>260</v>
      </c>
      <c r="AB33" s="60" t="s">
        <v>528</v>
      </c>
      <c r="AC33" s="115">
        <v>0.35</v>
      </c>
      <c r="AD33" s="118">
        <v>0.35</v>
      </c>
      <c r="AE33" s="110">
        <v>160</v>
      </c>
      <c r="AF33" s="60" t="s">
        <v>528</v>
      </c>
      <c r="AG33" s="115">
        <v>0.35</v>
      </c>
      <c r="AH33" s="118">
        <v>0.35</v>
      </c>
      <c r="AI33" s="110">
        <v>39</v>
      </c>
      <c r="AJ33" s="60" t="s">
        <v>528</v>
      </c>
      <c r="AK33" s="115">
        <v>0.35</v>
      </c>
      <c r="AL33" s="118">
        <v>0.35</v>
      </c>
      <c r="AM33" s="110">
        <v>100</v>
      </c>
      <c r="AN33" s="60" t="s">
        <v>528</v>
      </c>
      <c r="AO33" s="115">
        <v>0.35</v>
      </c>
      <c r="AP33" s="118">
        <v>0.35</v>
      </c>
      <c r="AQ33" s="54" t="s">
        <v>45</v>
      </c>
      <c r="AR33" s="54" t="s">
        <v>45</v>
      </c>
      <c r="AS33" s="54" t="s">
        <v>45</v>
      </c>
      <c r="AT33" s="54" t="s">
        <v>45</v>
      </c>
      <c r="AU33" s="54" t="s">
        <v>45</v>
      </c>
      <c r="AV33" s="54" t="s">
        <v>45</v>
      </c>
      <c r="AW33" s="54" t="s">
        <v>45</v>
      </c>
      <c r="AX33" s="54" t="s">
        <v>45</v>
      </c>
      <c r="AY33" s="131" t="s">
        <v>73</v>
      </c>
    </row>
    <row r="34" ht="33" customHeight="true" spans="1:51">
      <c r="A34" s="11"/>
      <c r="B34" s="14"/>
      <c r="C34" s="10"/>
      <c r="D34" s="10" t="s">
        <v>106</v>
      </c>
      <c r="E34" s="10"/>
      <c r="F34" s="15" t="s">
        <v>25</v>
      </c>
      <c r="G34" s="60">
        <v>1.3</v>
      </c>
      <c r="H34" s="66">
        <v>0.43</v>
      </c>
      <c r="I34" s="6"/>
      <c r="J34" s="6"/>
      <c r="K34" s="84" t="s">
        <v>45</v>
      </c>
      <c r="L34" s="73" t="s">
        <v>45</v>
      </c>
      <c r="M34" s="67" t="s">
        <v>45</v>
      </c>
      <c r="N34" s="67" t="s">
        <v>45</v>
      </c>
      <c r="O34" s="84" t="s">
        <v>45</v>
      </c>
      <c r="P34" s="73" t="s">
        <v>45</v>
      </c>
      <c r="Q34" s="67" t="s">
        <v>45</v>
      </c>
      <c r="R34" s="67" t="s">
        <v>45</v>
      </c>
      <c r="S34" s="84" t="s">
        <v>45</v>
      </c>
      <c r="T34" s="73" t="s">
        <v>45</v>
      </c>
      <c r="U34" s="67" t="s">
        <v>45</v>
      </c>
      <c r="V34" s="67" t="s">
        <v>45</v>
      </c>
      <c r="W34" s="110">
        <v>1</v>
      </c>
      <c r="X34" s="110">
        <v>0.5</v>
      </c>
      <c r="Y34" s="110">
        <v>0.5</v>
      </c>
      <c r="Z34" s="115">
        <v>0.5</v>
      </c>
      <c r="AA34" s="110">
        <v>1</v>
      </c>
      <c r="AB34" s="110">
        <v>0.5</v>
      </c>
      <c r="AC34" s="110">
        <v>0.5</v>
      </c>
      <c r="AD34" s="115">
        <v>0.5</v>
      </c>
      <c r="AE34" s="110">
        <v>1</v>
      </c>
      <c r="AF34" s="110">
        <v>0.3</v>
      </c>
      <c r="AG34" s="110">
        <v>0.3</v>
      </c>
      <c r="AH34" s="115">
        <v>0.3</v>
      </c>
      <c r="AI34" s="84" t="s">
        <v>45</v>
      </c>
      <c r="AJ34" s="73" t="s">
        <v>45</v>
      </c>
      <c r="AK34" s="67" t="s">
        <v>45</v>
      </c>
      <c r="AL34" s="67" t="s">
        <v>45</v>
      </c>
      <c r="AM34" s="84" t="s">
        <v>45</v>
      </c>
      <c r="AN34" s="73" t="s">
        <v>45</v>
      </c>
      <c r="AO34" s="67" t="s">
        <v>45</v>
      </c>
      <c r="AP34" s="67" t="s">
        <v>45</v>
      </c>
      <c r="AQ34" s="56" t="s">
        <v>45</v>
      </c>
      <c r="AR34" s="56" t="s">
        <v>45</v>
      </c>
      <c r="AS34" s="56" t="s">
        <v>45</v>
      </c>
      <c r="AT34" s="56" t="s">
        <v>45</v>
      </c>
      <c r="AU34" s="56" t="s">
        <v>45</v>
      </c>
      <c r="AV34" s="56" t="s">
        <v>45</v>
      </c>
      <c r="AW34" s="56" t="s">
        <v>45</v>
      </c>
      <c r="AX34" s="56" t="s">
        <v>45</v>
      </c>
      <c r="AY34" s="131" t="s">
        <v>73</v>
      </c>
    </row>
    <row r="35" ht="59" customHeight="true" spans="1:51">
      <c r="A35" s="11"/>
      <c r="B35" s="13">
        <v>14</v>
      </c>
      <c r="C35" s="10" t="s">
        <v>107</v>
      </c>
      <c r="D35" s="10" t="s">
        <v>108</v>
      </c>
      <c r="E35" s="10"/>
      <c r="F35" s="15" t="s">
        <v>25</v>
      </c>
      <c r="G35" s="67" t="s">
        <v>45</v>
      </c>
      <c r="H35" s="57" t="s">
        <v>60</v>
      </c>
      <c r="I35" s="74"/>
      <c r="J35" s="74"/>
      <c r="K35" s="75" t="s">
        <v>109</v>
      </c>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131" t="s">
        <v>110</v>
      </c>
    </row>
    <row r="36" ht="37.5" customHeight="true" spans="1:51">
      <c r="A36" s="11"/>
      <c r="B36" s="13">
        <v>15</v>
      </c>
      <c r="C36" s="10" t="s">
        <v>111</v>
      </c>
      <c r="D36" s="10" t="s">
        <v>112</v>
      </c>
      <c r="E36" s="28" t="s">
        <v>113</v>
      </c>
      <c r="F36" s="15" t="s">
        <v>25</v>
      </c>
      <c r="G36" s="59">
        <v>86</v>
      </c>
      <c r="H36" s="59" t="s">
        <v>60</v>
      </c>
      <c r="I36" s="92"/>
      <c r="J36" s="92"/>
      <c r="K36" s="93">
        <v>86</v>
      </c>
      <c r="L36" s="93">
        <v>86</v>
      </c>
      <c r="M36" s="95" t="s">
        <v>45</v>
      </c>
      <c r="N36" s="95" t="s">
        <v>45</v>
      </c>
      <c r="O36" s="59">
        <v>86</v>
      </c>
      <c r="P36" s="59">
        <v>86</v>
      </c>
      <c r="Q36" s="94" t="s">
        <v>45</v>
      </c>
      <c r="R36" s="59" t="s">
        <v>60</v>
      </c>
      <c r="S36" s="59">
        <v>86</v>
      </c>
      <c r="T36" s="59">
        <v>86</v>
      </c>
      <c r="U36" s="94" t="s">
        <v>45</v>
      </c>
      <c r="V36" s="59" t="s">
        <v>60</v>
      </c>
      <c r="W36" s="59">
        <v>86</v>
      </c>
      <c r="X36" s="59">
        <v>86</v>
      </c>
      <c r="Y36" s="94" t="s">
        <v>45</v>
      </c>
      <c r="Z36" s="59" t="s">
        <v>60</v>
      </c>
      <c r="AA36" s="59">
        <v>86</v>
      </c>
      <c r="AB36" s="59">
        <v>86</v>
      </c>
      <c r="AC36" s="94" t="s">
        <v>45</v>
      </c>
      <c r="AD36" s="59" t="s">
        <v>60</v>
      </c>
      <c r="AE36" s="59">
        <v>86</v>
      </c>
      <c r="AF36" s="59">
        <v>86</v>
      </c>
      <c r="AG36" s="94" t="s">
        <v>45</v>
      </c>
      <c r="AH36" s="59" t="s">
        <v>60</v>
      </c>
      <c r="AI36" s="59">
        <v>86</v>
      </c>
      <c r="AJ36" s="59">
        <v>86</v>
      </c>
      <c r="AK36" s="94" t="s">
        <v>45</v>
      </c>
      <c r="AL36" s="59" t="s">
        <v>60</v>
      </c>
      <c r="AM36" s="59">
        <v>86</v>
      </c>
      <c r="AN36" s="59">
        <v>86</v>
      </c>
      <c r="AO36" s="94" t="s">
        <v>45</v>
      </c>
      <c r="AP36" s="59" t="s">
        <v>60</v>
      </c>
      <c r="AQ36" s="93" t="s">
        <v>45</v>
      </c>
      <c r="AR36" s="95" t="s">
        <v>45</v>
      </c>
      <c r="AS36" s="95" t="s">
        <v>45</v>
      </c>
      <c r="AT36" s="95" t="s">
        <v>45</v>
      </c>
      <c r="AU36" s="93" t="s">
        <v>45</v>
      </c>
      <c r="AV36" s="95" t="s">
        <v>45</v>
      </c>
      <c r="AW36" s="95" t="s">
        <v>45</v>
      </c>
      <c r="AX36" s="95" t="s">
        <v>45</v>
      </c>
      <c r="AY36" s="131"/>
    </row>
    <row r="37" ht="25" customHeight="true" spans="1:51">
      <c r="A37" s="11"/>
      <c r="B37" s="14"/>
      <c r="C37" s="10"/>
      <c r="D37" s="10"/>
      <c r="E37" s="28" t="s">
        <v>114</v>
      </c>
      <c r="F37" s="15" t="s">
        <v>25</v>
      </c>
      <c r="G37" s="59">
        <v>17885</v>
      </c>
      <c r="H37" s="59" t="s">
        <v>60</v>
      </c>
      <c r="I37" s="11"/>
      <c r="J37" s="11"/>
      <c r="K37" s="94" t="s">
        <v>45</v>
      </c>
      <c r="L37" s="95" t="s">
        <v>45</v>
      </c>
      <c r="M37" s="95" t="s">
        <v>45</v>
      </c>
      <c r="N37" s="95" t="s">
        <v>45</v>
      </c>
      <c r="O37" s="59" t="s">
        <v>45</v>
      </c>
      <c r="P37" s="111">
        <v>1274</v>
      </c>
      <c r="Q37" s="94" t="s">
        <v>45</v>
      </c>
      <c r="R37" s="59" t="s">
        <v>60</v>
      </c>
      <c r="S37" s="59" t="s">
        <v>45</v>
      </c>
      <c r="T37" s="111">
        <v>2104</v>
      </c>
      <c r="U37" s="94" t="s">
        <v>45</v>
      </c>
      <c r="V37" s="59" t="s">
        <v>60</v>
      </c>
      <c r="W37" s="59" t="s">
        <v>45</v>
      </c>
      <c r="X37" s="111">
        <v>1097</v>
      </c>
      <c r="Y37" s="94" t="s">
        <v>45</v>
      </c>
      <c r="Z37" s="59" t="s">
        <v>60</v>
      </c>
      <c r="AA37" s="59" t="s">
        <v>45</v>
      </c>
      <c r="AB37" s="111">
        <v>5904</v>
      </c>
      <c r="AC37" s="94" t="s">
        <v>45</v>
      </c>
      <c r="AD37" s="59" t="s">
        <v>60</v>
      </c>
      <c r="AE37" s="59" t="s">
        <v>45</v>
      </c>
      <c r="AF37" s="111">
        <v>2838</v>
      </c>
      <c r="AG37" s="94" t="s">
        <v>45</v>
      </c>
      <c r="AH37" s="59" t="s">
        <v>60</v>
      </c>
      <c r="AI37" s="59" t="s">
        <v>45</v>
      </c>
      <c r="AJ37" s="111">
        <v>1221</v>
      </c>
      <c r="AK37" s="94" t="s">
        <v>45</v>
      </c>
      <c r="AL37" s="59" t="s">
        <v>60</v>
      </c>
      <c r="AM37" s="59" t="s">
        <v>45</v>
      </c>
      <c r="AN37" s="111">
        <v>3447</v>
      </c>
      <c r="AO37" s="94" t="s">
        <v>45</v>
      </c>
      <c r="AP37" s="59" t="s">
        <v>60</v>
      </c>
      <c r="AQ37" s="93" t="s">
        <v>45</v>
      </c>
      <c r="AR37" s="95" t="s">
        <v>45</v>
      </c>
      <c r="AS37" s="95" t="s">
        <v>45</v>
      </c>
      <c r="AT37" s="95" t="s">
        <v>45</v>
      </c>
      <c r="AU37" s="93" t="s">
        <v>45</v>
      </c>
      <c r="AV37" s="95" t="s">
        <v>45</v>
      </c>
      <c r="AW37" s="95" t="s">
        <v>45</v>
      </c>
      <c r="AX37" s="95" t="s">
        <v>45</v>
      </c>
      <c r="AY37" s="131"/>
    </row>
    <row r="38" ht="31.5" customHeight="true" spans="1:51">
      <c r="A38" s="11"/>
      <c r="B38" s="14"/>
      <c r="C38" s="10"/>
      <c r="D38" s="10"/>
      <c r="E38" s="28" t="s">
        <v>115</v>
      </c>
      <c r="F38" s="15" t="s">
        <v>25</v>
      </c>
      <c r="G38" s="59">
        <v>86</v>
      </c>
      <c r="H38" s="57" t="s">
        <v>60</v>
      </c>
      <c r="I38" s="11"/>
      <c r="J38" s="11"/>
      <c r="K38" s="96">
        <v>86</v>
      </c>
      <c r="L38" s="95" t="s">
        <v>45</v>
      </c>
      <c r="M38" s="95" t="s">
        <v>45</v>
      </c>
      <c r="N38" s="95" t="s">
        <v>45</v>
      </c>
      <c r="O38" s="59">
        <v>86</v>
      </c>
      <c r="P38" s="59">
        <v>86</v>
      </c>
      <c r="Q38" s="94" t="s">
        <v>45</v>
      </c>
      <c r="R38" s="59" t="s">
        <v>60</v>
      </c>
      <c r="S38" s="59">
        <v>86</v>
      </c>
      <c r="T38" s="59">
        <v>86</v>
      </c>
      <c r="U38" s="94" t="s">
        <v>45</v>
      </c>
      <c r="V38" s="59" t="s">
        <v>60</v>
      </c>
      <c r="W38" s="59">
        <v>86</v>
      </c>
      <c r="X38" s="59">
        <v>86</v>
      </c>
      <c r="Y38" s="94" t="s">
        <v>45</v>
      </c>
      <c r="Z38" s="59" t="s">
        <v>60</v>
      </c>
      <c r="AA38" s="59">
        <v>86</v>
      </c>
      <c r="AB38" s="59">
        <v>86</v>
      </c>
      <c r="AC38" s="94" t="s">
        <v>45</v>
      </c>
      <c r="AD38" s="59" t="s">
        <v>60</v>
      </c>
      <c r="AE38" s="59">
        <v>86</v>
      </c>
      <c r="AF38" s="59">
        <v>86</v>
      </c>
      <c r="AG38" s="94" t="s">
        <v>45</v>
      </c>
      <c r="AH38" s="59" t="s">
        <v>60</v>
      </c>
      <c r="AI38" s="59">
        <v>86</v>
      </c>
      <c r="AJ38" s="59">
        <v>86</v>
      </c>
      <c r="AK38" s="94" t="s">
        <v>45</v>
      </c>
      <c r="AL38" s="59" t="s">
        <v>60</v>
      </c>
      <c r="AM38" s="59">
        <v>86</v>
      </c>
      <c r="AN38" s="59">
        <v>86</v>
      </c>
      <c r="AO38" s="94" t="s">
        <v>45</v>
      </c>
      <c r="AP38" s="59" t="s">
        <v>60</v>
      </c>
      <c r="AQ38" s="93" t="s">
        <v>45</v>
      </c>
      <c r="AR38" s="95" t="s">
        <v>45</v>
      </c>
      <c r="AS38" s="95" t="s">
        <v>45</v>
      </c>
      <c r="AT38" s="95" t="s">
        <v>45</v>
      </c>
      <c r="AU38" s="93" t="s">
        <v>45</v>
      </c>
      <c r="AV38" s="95" t="s">
        <v>45</v>
      </c>
      <c r="AW38" s="95" t="s">
        <v>45</v>
      </c>
      <c r="AX38" s="95" t="s">
        <v>45</v>
      </c>
      <c r="AY38" s="131"/>
    </row>
    <row r="39" ht="25" customHeight="true" spans="1:51">
      <c r="A39" s="11"/>
      <c r="B39" s="14"/>
      <c r="C39" s="10"/>
      <c r="D39" s="10"/>
      <c r="E39" s="28" t="s">
        <v>116</v>
      </c>
      <c r="F39" s="15" t="s">
        <v>25</v>
      </c>
      <c r="G39" s="59">
        <v>23994</v>
      </c>
      <c r="H39" s="57" t="s">
        <v>60</v>
      </c>
      <c r="I39" s="6"/>
      <c r="J39" s="6"/>
      <c r="K39" s="97" t="s">
        <v>45</v>
      </c>
      <c r="L39" s="95" t="s">
        <v>45</v>
      </c>
      <c r="M39" s="95" t="s">
        <v>45</v>
      </c>
      <c r="N39" s="95" t="s">
        <v>45</v>
      </c>
      <c r="O39" s="59" t="s">
        <v>45</v>
      </c>
      <c r="P39" s="111">
        <v>2375</v>
      </c>
      <c r="Q39" s="94" t="s">
        <v>45</v>
      </c>
      <c r="R39" s="59" t="s">
        <v>60</v>
      </c>
      <c r="S39" s="59" t="s">
        <v>45</v>
      </c>
      <c r="T39" s="111">
        <v>3467</v>
      </c>
      <c r="U39" s="94" t="s">
        <v>45</v>
      </c>
      <c r="V39" s="59" t="s">
        <v>60</v>
      </c>
      <c r="W39" s="59" t="s">
        <v>45</v>
      </c>
      <c r="X39" s="111">
        <v>1130</v>
      </c>
      <c r="Y39" s="94" t="s">
        <v>45</v>
      </c>
      <c r="Z39" s="59" t="s">
        <v>60</v>
      </c>
      <c r="AA39" s="59" t="s">
        <v>45</v>
      </c>
      <c r="AB39" s="111">
        <v>8125</v>
      </c>
      <c r="AC39" s="94" t="s">
        <v>45</v>
      </c>
      <c r="AD39" s="59" t="s">
        <v>60</v>
      </c>
      <c r="AE39" s="59" t="s">
        <v>45</v>
      </c>
      <c r="AF39" s="111">
        <v>3241</v>
      </c>
      <c r="AG39" s="94" t="s">
        <v>45</v>
      </c>
      <c r="AH39" s="59" t="s">
        <v>60</v>
      </c>
      <c r="AI39" s="59" t="s">
        <v>45</v>
      </c>
      <c r="AJ39" s="111">
        <v>1494</v>
      </c>
      <c r="AK39" s="94" t="s">
        <v>45</v>
      </c>
      <c r="AL39" s="59" t="s">
        <v>60</v>
      </c>
      <c r="AM39" s="59" t="s">
        <v>45</v>
      </c>
      <c r="AN39" s="111">
        <v>4162</v>
      </c>
      <c r="AO39" s="94" t="s">
        <v>45</v>
      </c>
      <c r="AP39" s="59" t="s">
        <v>60</v>
      </c>
      <c r="AQ39" s="93" t="s">
        <v>45</v>
      </c>
      <c r="AR39" s="95" t="s">
        <v>45</v>
      </c>
      <c r="AS39" s="95" t="s">
        <v>45</v>
      </c>
      <c r="AT39" s="95" t="s">
        <v>45</v>
      </c>
      <c r="AU39" s="93" t="s">
        <v>45</v>
      </c>
      <c r="AV39" s="95" t="s">
        <v>45</v>
      </c>
      <c r="AW39" s="95" t="s">
        <v>45</v>
      </c>
      <c r="AX39" s="95" t="s">
        <v>45</v>
      </c>
      <c r="AY39" s="131"/>
    </row>
    <row r="40" ht="30" customHeight="true" spans="1:51">
      <c r="A40" s="11"/>
      <c r="B40" s="13">
        <v>16</v>
      </c>
      <c r="C40" s="10" t="s">
        <v>117</v>
      </c>
      <c r="D40" s="10" t="s">
        <v>118</v>
      </c>
      <c r="E40" s="10"/>
      <c r="F40" s="15" t="s">
        <v>119</v>
      </c>
      <c r="G40" s="54">
        <v>474</v>
      </c>
      <c r="H40" s="64">
        <v>0.241</v>
      </c>
      <c r="I40" s="98"/>
      <c r="J40" s="98"/>
      <c r="K40" s="78">
        <v>144</v>
      </c>
      <c r="L40" s="56">
        <v>7</v>
      </c>
      <c r="M40" s="56">
        <v>28</v>
      </c>
      <c r="N40" s="109">
        <v>0.194</v>
      </c>
      <c r="O40" s="56">
        <v>168</v>
      </c>
      <c r="P40" s="56">
        <v>18</v>
      </c>
      <c r="Q40" s="56">
        <v>53</v>
      </c>
      <c r="R40" s="68">
        <v>0.315</v>
      </c>
      <c r="S40" s="56">
        <v>305</v>
      </c>
      <c r="T40" s="56">
        <v>17</v>
      </c>
      <c r="U40" s="56">
        <v>63</v>
      </c>
      <c r="V40" s="109">
        <v>0.207</v>
      </c>
      <c r="W40" s="56">
        <v>168</v>
      </c>
      <c r="X40" s="56">
        <v>5</v>
      </c>
      <c r="Y40" s="56">
        <v>19</v>
      </c>
      <c r="Z40" s="109">
        <v>0.113</v>
      </c>
      <c r="AA40" s="56">
        <v>550</v>
      </c>
      <c r="AB40" s="56">
        <v>64</v>
      </c>
      <c r="AC40" s="56">
        <v>158</v>
      </c>
      <c r="AD40" s="109">
        <v>0.287</v>
      </c>
      <c r="AE40" s="56">
        <v>340</v>
      </c>
      <c r="AF40" s="56">
        <v>34</v>
      </c>
      <c r="AG40" s="56">
        <v>87</v>
      </c>
      <c r="AH40" s="109">
        <v>0.256</v>
      </c>
      <c r="AI40" s="56">
        <v>110</v>
      </c>
      <c r="AJ40" s="56">
        <v>18</v>
      </c>
      <c r="AK40" s="56">
        <v>29</v>
      </c>
      <c r="AL40" s="109">
        <v>0.264</v>
      </c>
      <c r="AM40" s="56">
        <v>185</v>
      </c>
      <c r="AN40" s="56">
        <v>10</v>
      </c>
      <c r="AO40" s="56">
        <v>37</v>
      </c>
      <c r="AP40" s="109">
        <v>0.2</v>
      </c>
      <c r="AQ40" s="56" t="s">
        <v>45</v>
      </c>
      <c r="AR40" s="56" t="s">
        <v>45</v>
      </c>
      <c r="AS40" s="56" t="s">
        <v>45</v>
      </c>
      <c r="AT40" s="56" t="s">
        <v>45</v>
      </c>
      <c r="AU40" s="56" t="s">
        <v>45</v>
      </c>
      <c r="AV40" s="56" t="s">
        <v>45</v>
      </c>
      <c r="AW40" s="56" t="s">
        <v>45</v>
      </c>
      <c r="AX40" s="56" t="s">
        <v>45</v>
      </c>
      <c r="AY40" s="131"/>
    </row>
    <row r="41" ht="45" customHeight="true" spans="1:51">
      <c r="A41" s="11"/>
      <c r="B41" s="13">
        <v>17</v>
      </c>
      <c r="C41" s="10" t="s">
        <v>121</v>
      </c>
      <c r="D41" s="10" t="s">
        <v>122</v>
      </c>
      <c r="E41" s="10"/>
      <c r="F41" s="15" t="s">
        <v>123</v>
      </c>
      <c r="G41" s="54">
        <v>130</v>
      </c>
      <c r="H41" s="61">
        <v>0.6842</v>
      </c>
      <c r="I41" s="99"/>
      <c r="J41" s="99"/>
      <c r="K41" s="54">
        <v>30</v>
      </c>
      <c r="L41" s="54">
        <v>24</v>
      </c>
      <c r="M41" s="54">
        <v>24</v>
      </c>
      <c r="N41" s="112">
        <v>0.8</v>
      </c>
      <c r="O41" s="54">
        <v>30</v>
      </c>
      <c r="P41" s="54">
        <v>24</v>
      </c>
      <c r="Q41" s="54">
        <v>24</v>
      </c>
      <c r="R41" s="112">
        <v>0.8</v>
      </c>
      <c r="S41" s="54">
        <v>20</v>
      </c>
      <c r="T41" s="54">
        <v>21</v>
      </c>
      <c r="U41" s="119">
        <v>21</v>
      </c>
      <c r="V41" s="120">
        <v>1.05</v>
      </c>
      <c r="W41" s="54">
        <v>10</v>
      </c>
      <c r="X41" s="54">
        <v>2</v>
      </c>
      <c r="Y41" s="119">
        <v>2</v>
      </c>
      <c r="Z41" s="120">
        <v>0.2</v>
      </c>
      <c r="AA41" s="54">
        <v>50</v>
      </c>
      <c r="AB41" s="54">
        <v>20</v>
      </c>
      <c r="AC41" s="119">
        <v>20</v>
      </c>
      <c r="AD41" s="120">
        <v>0.4</v>
      </c>
      <c r="AE41" s="54">
        <v>20</v>
      </c>
      <c r="AF41" s="54">
        <v>17</v>
      </c>
      <c r="AG41" s="119">
        <v>17</v>
      </c>
      <c r="AH41" s="120">
        <v>0.85</v>
      </c>
      <c r="AI41" s="54">
        <v>10</v>
      </c>
      <c r="AJ41" s="54">
        <v>5</v>
      </c>
      <c r="AK41" s="119">
        <v>5</v>
      </c>
      <c r="AL41" s="120">
        <v>0.5</v>
      </c>
      <c r="AM41" s="54">
        <v>20</v>
      </c>
      <c r="AN41" s="54">
        <v>17</v>
      </c>
      <c r="AO41" s="119">
        <v>17</v>
      </c>
      <c r="AP41" s="120">
        <v>0.85</v>
      </c>
      <c r="AQ41" s="56" t="s">
        <v>45</v>
      </c>
      <c r="AR41" s="56" t="s">
        <v>45</v>
      </c>
      <c r="AS41" s="56" t="s">
        <v>45</v>
      </c>
      <c r="AT41" s="56" t="s">
        <v>45</v>
      </c>
      <c r="AU41" s="56" t="s">
        <v>45</v>
      </c>
      <c r="AV41" s="56" t="s">
        <v>45</v>
      </c>
      <c r="AW41" s="56" t="s">
        <v>45</v>
      </c>
      <c r="AX41" s="56" t="s">
        <v>45</v>
      </c>
      <c r="AY41" s="131"/>
    </row>
    <row r="42" ht="44" customHeight="true" spans="1:51">
      <c r="A42" s="11"/>
      <c r="B42" s="13">
        <v>18</v>
      </c>
      <c r="C42" s="10" t="s">
        <v>125</v>
      </c>
      <c r="D42" s="10" t="s">
        <v>126</v>
      </c>
      <c r="E42" s="10"/>
      <c r="F42" s="15" t="s">
        <v>25</v>
      </c>
      <c r="G42" s="59">
        <v>96</v>
      </c>
      <c r="H42" s="68">
        <v>0.1275</v>
      </c>
      <c r="I42" s="79"/>
      <c r="J42" s="79"/>
      <c r="K42" s="93" t="s">
        <v>45</v>
      </c>
      <c r="L42" s="93" t="s">
        <v>45</v>
      </c>
      <c r="M42" s="93" t="s">
        <v>45</v>
      </c>
      <c r="N42" s="93" t="s">
        <v>45</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45</v>
      </c>
      <c r="AR42" s="54" t="s">
        <v>45</v>
      </c>
      <c r="AS42" s="54" t="s">
        <v>45</v>
      </c>
      <c r="AT42" s="54" t="s">
        <v>45</v>
      </c>
      <c r="AU42" s="54" t="s">
        <v>45</v>
      </c>
      <c r="AV42" s="54" t="s">
        <v>45</v>
      </c>
      <c r="AW42" s="54" t="s">
        <v>45</v>
      </c>
      <c r="AX42" s="54" t="s">
        <v>45</v>
      </c>
      <c r="AY42" s="131"/>
    </row>
    <row r="43" ht="106.5" customHeight="true" spans="1:51">
      <c r="A43" s="11"/>
      <c r="B43" s="13">
        <v>19</v>
      </c>
      <c r="C43" s="10" t="s">
        <v>128</v>
      </c>
      <c r="D43" s="15" t="s">
        <v>129</v>
      </c>
      <c r="E43" s="28" t="s">
        <v>130</v>
      </c>
      <c r="F43" s="15" t="s">
        <v>79</v>
      </c>
      <c r="G43" s="59" t="s">
        <v>594</v>
      </c>
      <c r="H43" s="69" t="s">
        <v>532</v>
      </c>
      <c r="I43" s="100"/>
      <c r="J43" s="100"/>
      <c r="K43" s="101" t="s">
        <v>353</v>
      </c>
      <c r="L43" s="59">
        <v>0</v>
      </c>
      <c r="M43" s="59">
        <v>0</v>
      </c>
      <c r="N43" s="59">
        <v>0</v>
      </c>
      <c r="O43" s="59" t="s">
        <v>353</v>
      </c>
      <c r="P43" s="59" t="s">
        <v>595</v>
      </c>
      <c r="Q43" s="59" t="s">
        <v>596</v>
      </c>
      <c r="R43" s="70" t="s">
        <v>356</v>
      </c>
      <c r="S43" s="59" t="s">
        <v>353</v>
      </c>
      <c r="T43" s="59" t="s">
        <v>597</v>
      </c>
      <c r="U43" s="59" t="s">
        <v>598</v>
      </c>
      <c r="V43" s="70" t="s">
        <v>538</v>
      </c>
      <c r="W43" s="59" t="s">
        <v>353</v>
      </c>
      <c r="X43" s="59">
        <v>0</v>
      </c>
      <c r="Y43" s="59" t="s">
        <v>599</v>
      </c>
      <c r="Z43" s="70" t="s">
        <v>356</v>
      </c>
      <c r="AA43" s="59" t="s">
        <v>353</v>
      </c>
      <c r="AB43" s="93">
        <v>0</v>
      </c>
      <c r="AC43" s="59" t="s">
        <v>600</v>
      </c>
      <c r="AD43" s="70" t="s">
        <v>356</v>
      </c>
      <c r="AE43" s="59" t="s">
        <v>353</v>
      </c>
      <c r="AF43" s="59" t="s">
        <v>601</v>
      </c>
      <c r="AG43" s="59" t="s">
        <v>602</v>
      </c>
      <c r="AH43" s="70" t="s">
        <v>356</v>
      </c>
      <c r="AI43" s="59" t="s">
        <v>353</v>
      </c>
      <c r="AJ43" s="59">
        <v>0</v>
      </c>
      <c r="AK43" s="59" t="s">
        <v>603</v>
      </c>
      <c r="AL43" s="70" t="s">
        <v>356</v>
      </c>
      <c r="AM43" s="59" t="s">
        <v>353</v>
      </c>
      <c r="AN43" s="59" t="s">
        <v>604</v>
      </c>
      <c r="AO43" s="59" t="s">
        <v>605</v>
      </c>
      <c r="AP43" s="70" t="s">
        <v>606</v>
      </c>
      <c r="AQ43" s="54" t="s">
        <v>45</v>
      </c>
      <c r="AR43" s="54" t="s">
        <v>45</v>
      </c>
      <c r="AS43" s="54" t="s">
        <v>45</v>
      </c>
      <c r="AT43" s="54" t="s">
        <v>45</v>
      </c>
      <c r="AU43" s="54" t="s">
        <v>45</v>
      </c>
      <c r="AV43" s="54" t="s">
        <v>45</v>
      </c>
      <c r="AW43" s="54" t="s">
        <v>45</v>
      </c>
      <c r="AX43" s="54" t="s">
        <v>45</v>
      </c>
      <c r="AY43" s="132"/>
    </row>
    <row r="44" ht="101.25" customHeight="true" spans="1:51">
      <c r="A44" s="11"/>
      <c r="B44" s="14"/>
      <c r="C44" s="10"/>
      <c r="D44" s="15"/>
      <c r="E44" s="28" t="s">
        <v>154</v>
      </c>
      <c r="F44" s="15" t="s">
        <v>79</v>
      </c>
      <c r="G44" s="59" t="s">
        <v>594</v>
      </c>
      <c r="H44" s="69" t="s">
        <v>532</v>
      </c>
      <c r="I44" s="11"/>
      <c r="J44" s="11"/>
      <c r="K44" s="96" t="s">
        <v>45</v>
      </c>
      <c r="L44" s="59">
        <v>0</v>
      </c>
      <c r="M44" s="59">
        <v>0</v>
      </c>
      <c r="N44" s="59">
        <v>0</v>
      </c>
      <c r="O44" s="93" t="s">
        <v>45</v>
      </c>
      <c r="P44" s="59" t="s">
        <v>595</v>
      </c>
      <c r="Q44" s="59" t="s">
        <v>596</v>
      </c>
      <c r="R44" s="70" t="s">
        <v>356</v>
      </c>
      <c r="S44" s="93" t="s">
        <v>45</v>
      </c>
      <c r="T44" s="59" t="s">
        <v>607</v>
      </c>
      <c r="U44" s="59" t="s">
        <v>598</v>
      </c>
      <c r="V44" s="70" t="s">
        <v>538</v>
      </c>
      <c r="W44" s="93" t="s">
        <v>45</v>
      </c>
      <c r="X44" s="59">
        <v>0</v>
      </c>
      <c r="Y44" s="59" t="s">
        <v>599</v>
      </c>
      <c r="Z44" s="70" t="s">
        <v>356</v>
      </c>
      <c r="AA44" s="93" t="s">
        <v>45</v>
      </c>
      <c r="AB44" s="93">
        <v>0</v>
      </c>
      <c r="AC44" s="59" t="s">
        <v>600</v>
      </c>
      <c r="AD44" s="70" t="s">
        <v>356</v>
      </c>
      <c r="AE44" s="93" t="s">
        <v>45</v>
      </c>
      <c r="AF44" s="59" t="s">
        <v>601</v>
      </c>
      <c r="AG44" s="59" t="s">
        <v>602</v>
      </c>
      <c r="AH44" s="70" t="s">
        <v>356</v>
      </c>
      <c r="AI44" s="93" t="s">
        <v>45</v>
      </c>
      <c r="AJ44" s="59">
        <v>0</v>
      </c>
      <c r="AK44" s="59" t="s">
        <v>603</v>
      </c>
      <c r="AL44" s="70" t="s">
        <v>356</v>
      </c>
      <c r="AM44" s="93" t="s">
        <v>45</v>
      </c>
      <c r="AN44" s="59" t="s">
        <v>608</v>
      </c>
      <c r="AO44" s="59" t="s">
        <v>605</v>
      </c>
      <c r="AP44" s="70" t="s">
        <v>606</v>
      </c>
      <c r="AQ44" s="56" t="s">
        <v>45</v>
      </c>
      <c r="AR44" s="56" t="s">
        <v>45</v>
      </c>
      <c r="AS44" s="56" t="s">
        <v>45</v>
      </c>
      <c r="AT44" s="56" t="s">
        <v>45</v>
      </c>
      <c r="AU44" s="56" t="s">
        <v>45</v>
      </c>
      <c r="AV44" s="56" t="s">
        <v>45</v>
      </c>
      <c r="AW44" s="56" t="s">
        <v>45</v>
      </c>
      <c r="AX44" s="56" t="s">
        <v>45</v>
      </c>
      <c r="AY44" s="132"/>
    </row>
    <row r="45" ht="33" customHeight="true" spans="1:51">
      <c r="A45" s="11"/>
      <c r="B45" s="14"/>
      <c r="C45" s="10"/>
      <c r="D45" s="15" t="s">
        <v>157</v>
      </c>
      <c r="E45" s="28" t="s">
        <v>158</v>
      </c>
      <c r="F45" s="15" t="s">
        <v>79</v>
      </c>
      <c r="G45" s="70">
        <v>0.9</v>
      </c>
      <c r="H45" s="69">
        <v>1</v>
      </c>
      <c r="I45" s="11"/>
      <c r="J45" s="11"/>
      <c r="K45" s="96" t="s">
        <v>45</v>
      </c>
      <c r="L45" s="96" t="s">
        <v>45</v>
      </c>
      <c r="M45" s="96" t="s">
        <v>45</v>
      </c>
      <c r="N45" s="96" t="s">
        <v>45</v>
      </c>
      <c r="O45" s="93" t="s">
        <v>45</v>
      </c>
      <c r="P45" s="70">
        <v>0.9</v>
      </c>
      <c r="Q45" s="70">
        <v>0.9</v>
      </c>
      <c r="R45" s="70">
        <v>1</v>
      </c>
      <c r="S45" s="93" t="s">
        <v>45</v>
      </c>
      <c r="T45" s="70">
        <v>0.9</v>
      </c>
      <c r="U45" s="70">
        <v>0.9</v>
      </c>
      <c r="V45" s="70">
        <v>1</v>
      </c>
      <c r="W45" s="93" t="s">
        <v>45</v>
      </c>
      <c r="X45" s="70">
        <v>0.9</v>
      </c>
      <c r="Y45" s="70">
        <v>0.9</v>
      </c>
      <c r="Z45" s="70">
        <v>1</v>
      </c>
      <c r="AA45" s="93" t="s">
        <v>45</v>
      </c>
      <c r="AB45" s="70">
        <v>0.9</v>
      </c>
      <c r="AC45" s="70">
        <v>0.9</v>
      </c>
      <c r="AD45" s="70">
        <v>1</v>
      </c>
      <c r="AE45" s="93" t="s">
        <v>45</v>
      </c>
      <c r="AF45" s="70">
        <v>0.9</v>
      </c>
      <c r="AG45" s="70">
        <v>0.9</v>
      </c>
      <c r="AH45" s="70">
        <v>1</v>
      </c>
      <c r="AI45" s="93" t="s">
        <v>45</v>
      </c>
      <c r="AJ45" s="70">
        <v>0.9</v>
      </c>
      <c r="AK45" s="70">
        <v>0.9</v>
      </c>
      <c r="AL45" s="70">
        <v>1</v>
      </c>
      <c r="AM45" s="93" t="s">
        <v>45</v>
      </c>
      <c r="AN45" s="70">
        <v>0.9</v>
      </c>
      <c r="AO45" s="70">
        <v>0.9</v>
      </c>
      <c r="AP45" s="70">
        <v>1</v>
      </c>
      <c r="AQ45" s="56" t="s">
        <v>45</v>
      </c>
      <c r="AR45" s="56" t="s">
        <v>45</v>
      </c>
      <c r="AS45" s="56" t="s">
        <v>45</v>
      </c>
      <c r="AT45" s="56" t="s">
        <v>45</v>
      </c>
      <c r="AU45" s="56" t="s">
        <v>45</v>
      </c>
      <c r="AV45" s="56" t="s">
        <v>45</v>
      </c>
      <c r="AW45" s="56" t="s">
        <v>45</v>
      </c>
      <c r="AX45" s="56" t="s">
        <v>45</v>
      </c>
      <c r="AY45" s="132"/>
    </row>
    <row r="46" ht="34" customHeight="true" spans="1:51">
      <c r="A46" s="11"/>
      <c r="B46" s="14"/>
      <c r="C46" s="10"/>
      <c r="D46" s="15"/>
      <c r="E46" s="28" t="s">
        <v>154</v>
      </c>
      <c r="F46" s="15" t="s">
        <v>79</v>
      </c>
      <c r="G46" s="59">
        <v>9159</v>
      </c>
      <c r="H46" s="69">
        <v>1</v>
      </c>
      <c r="I46" s="11"/>
      <c r="J46" s="11"/>
      <c r="K46" s="96" t="s">
        <v>45</v>
      </c>
      <c r="L46" s="59">
        <v>0</v>
      </c>
      <c r="M46" s="59">
        <v>0</v>
      </c>
      <c r="N46" s="59">
        <v>0</v>
      </c>
      <c r="O46" s="93" t="s">
        <v>45</v>
      </c>
      <c r="P46" s="59" t="s">
        <v>609</v>
      </c>
      <c r="Q46" s="59">
        <v>189</v>
      </c>
      <c r="R46" s="70">
        <v>1</v>
      </c>
      <c r="S46" s="93" t="s">
        <v>45</v>
      </c>
      <c r="T46" s="59" t="s">
        <v>610</v>
      </c>
      <c r="U46" s="59">
        <v>1365</v>
      </c>
      <c r="V46" s="70">
        <v>1</v>
      </c>
      <c r="W46" s="93" t="s">
        <v>45</v>
      </c>
      <c r="X46" s="59">
        <v>0</v>
      </c>
      <c r="Y46" s="59">
        <v>312</v>
      </c>
      <c r="Z46" s="70">
        <v>1</v>
      </c>
      <c r="AA46" s="93" t="s">
        <v>45</v>
      </c>
      <c r="AB46" s="93">
        <v>0</v>
      </c>
      <c r="AC46" s="59">
        <v>3814</v>
      </c>
      <c r="AD46" s="70">
        <v>1</v>
      </c>
      <c r="AE46" s="93" t="s">
        <v>45</v>
      </c>
      <c r="AF46" s="59" t="s">
        <v>611</v>
      </c>
      <c r="AG46" s="59">
        <v>1894</v>
      </c>
      <c r="AH46" s="70">
        <v>1</v>
      </c>
      <c r="AI46" s="93" t="s">
        <v>45</v>
      </c>
      <c r="AJ46" s="59">
        <v>0</v>
      </c>
      <c r="AK46" s="59">
        <v>662</v>
      </c>
      <c r="AL46" s="70">
        <v>1</v>
      </c>
      <c r="AM46" s="93" t="s">
        <v>45</v>
      </c>
      <c r="AN46" s="59" t="s">
        <v>612</v>
      </c>
      <c r="AO46" s="59">
        <v>923</v>
      </c>
      <c r="AP46" s="70">
        <v>1</v>
      </c>
      <c r="AQ46" s="56" t="s">
        <v>45</v>
      </c>
      <c r="AR46" s="56" t="s">
        <v>45</v>
      </c>
      <c r="AS46" s="56" t="s">
        <v>45</v>
      </c>
      <c r="AT46" s="56" t="s">
        <v>45</v>
      </c>
      <c r="AU46" s="56" t="s">
        <v>45</v>
      </c>
      <c r="AV46" s="56" t="s">
        <v>45</v>
      </c>
      <c r="AW46" s="56" t="s">
        <v>45</v>
      </c>
      <c r="AX46" s="56" t="s">
        <v>45</v>
      </c>
      <c r="AY46" s="132"/>
    </row>
    <row r="47" ht="36" customHeight="true" spans="1:51">
      <c r="A47" s="11"/>
      <c r="B47" s="14"/>
      <c r="C47" s="10"/>
      <c r="D47" s="15" t="s">
        <v>164</v>
      </c>
      <c r="E47" s="28" t="s">
        <v>158</v>
      </c>
      <c r="F47" s="15" t="s">
        <v>79</v>
      </c>
      <c r="G47" s="70">
        <v>0.75</v>
      </c>
      <c r="H47" s="69">
        <v>1</v>
      </c>
      <c r="I47" s="11"/>
      <c r="J47" s="11"/>
      <c r="K47" s="96" t="s">
        <v>45</v>
      </c>
      <c r="L47" s="96" t="s">
        <v>45</v>
      </c>
      <c r="M47" s="96" t="s">
        <v>45</v>
      </c>
      <c r="N47" s="96" t="s">
        <v>45</v>
      </c>
      <c r="O47" s="93" t="s">
        <v>45</v>
      </c>
      <c r="P47" s="70">
        <v>0.75</v>
      </c>
      <c r="Q47" s="70">
        <v>0.75</v>
      </c>
      <c r="R47" s="70">
        <v>1</v>
      </c>
      <c r="S47" s="93" t="s">
        <v>45</v>
      </c>
      <c r="T47" s="70">
        <v>0.75</v>
      </c>
      <c r="U47" s="70">
        <v>0.75</v>
      </c>
      <c r="V47" s="70">
        <v>1</v>
      </c>
      <c r="W47" s="93" t="s">
        <v>45</v>
      </c>
      <c r="X47" s="70">
        <v>0.75</v>
      </c>
      <c r="Y47" s="70">
        <v>0.75</v>
      </c>
      <c r="Z47" s="70">
        <v>1</v>
      </c>
      <c r="AA47" s="93" t="s">
        <v>45</v>
      </c>
      <c r="AB47" s="70">
        <v>0.75</v>
      </c>
      <c r="AC47" s="70">
        <v>0.75</v>
      </c>
      <c r="AD47" s="70">
        <v>1</v>
      </c>
      <c r="AE47" s="93" t="s">
        <v>45</v>
      </c>
      <c r="AF47" s="70">
        <v>0.75</v>
      </c>
      <c r="AG47" s="70">
        <v>0.75</v>
      </c>
      <c r="AH47" s="70">
        <v>1</v>
      </c>
      <c r="AI47" s="93" t="s">
        <v>45</v>
      </c>
      <c r="AJ47" s="70">
        <v>0.75</v>
      </c>
      <c r="AK47" s="70">
        <v>0.75</v>
      </c>
      <c r="AL47" s="70">
        <v>1</v>
      </c>
      <c r="AM47" s="93" t="s">
        <v>45</v>
      </c>
      <c r="AN47" s="70">
        <v>0.75</v>
      </c>
      <c r="AO47" s="70">
        <v>0.75</v>
      </c>
      <c r="AP47" s="70">
        <v>1</v>
      </c>
      <c r="AQ47" s="56" t="s">
        <v>45</v>
      </c>
      <c r="AR47" s="56" t="s">
        <v>45</v>
      </c>
      <c r="AS47" s="56" t="s">
        <v>45</v>
      </c>
      <c r="AT47" s="56" t="s">
        <v>45</v>
      </c>
      <c r="AU47" s="56" t="s">
        <v>45</v>
      </c>
      <c r="AV47" s="56" t="s">
        <v>45</v>
      </c>
      <c r="AW47" s="56" t="s">
        <v>45</v>
      </c>
      <c r="AX47" s="56" t="s">
        <v>45</v>
      </c>
      <c r="AY47" s="132"/>
    </row>
    <row r="48" ht="36" customHeight="true" spans="1:51">
      <c r="A48" s="11"/>
      <c r="B48" s="14"/>
      <c r="C48" s="10"/>
      <c r="D48" s="15"/>
      <c r="E48" s="28" t="s">
        <v>154</v>
      </c>
      <c r="F48" s="15" t="s">
        <v>79</v>
      </c>
      <c r="G48" s="59">
        <v>31849</v>
      </c>
      <c r="H48" s="69">
        <v>1</v>
      </c>
      <c r="I48" s="11"/>
      <c r="J48" s="11"/>
      <c r="K48" s="96" t="s">
        <v>45</v>
      </c>
      <c r="L48" s="59">
        <v>0</v>
      </c>
      <c r="M48" s="59">
        <v>0</v>
      </c>
      <c r="N48" s="59">
        <v>0</v>
      </c>
      <c r="O48" s="93" t="s">
        <v>45</v>
      </c>
      <c r="P48" s="59" t="s">
        <v>613</v>
      </c>
      <c r="Q48" s="59">
        <v>2905</v>
      </c>
      <c r="R48" s="70">
        <v>1</v>
      </c>
      <c r="S48" s="93" t="s">
        <v>45</v>
      </c>
      <c r="T48" s="59" t="s">
        <v>614</v>
      </c>
      <c r="U48" s="59">
        <v>4803</v>
      </c>
      <c r="V48" s="70">
        <v>1</v>
      </c>
      <c r="W48" s="93" t="s">
        <v>45</v>
      </c>
      <c r="X48" s="59">
        <v>0</v>
      </c>
      <c r="Y48" s="59">
        <v>2338</v>
      </c>
      <c r="Z48" s="70">
        <v>1</v>
      </c>
      <c r="AA48" s="93" t="s">
        <v>45</v>
      </c>
      <c r="AB48" s="93">
        <v>0</v>
      </c>
      <c r="AC48" s="59">
        <v>10278</v>
      </c>
      <c r="AD48" s="70">
        <v>1</v>
      </c>
      <c r="AE48" s="93" t="s">
        <v>45</v>
      </c>
      <c r="AF48" s="59" t="s">
        <v>615</v>
      </c>
      <c r="AG48" s="59">
        <v>5501</v>
      </c>
      <c r="AH48" s="70">
        <v>1</v>
      </c>
      <c r="AI48" s="93" t="s">
        <v>45</v>
      </c>
      <c r="AJ48" s="59">
        <v>0</v>
      </c>
      <c r="AK48" s="59">
        <v>2139</v>
      </c>
      <c r="AL48" s="70">
        <v>1</v>
      </c>
      <c r="AM48" s="93" t="s">
        <v>45</v>
      </c>
      <c r="AN48" s="59" t="s">
        <v>616</v>
      </c>
      <c r="AO48" s="59">
        <v>3885</v>
      </c>
      <c r="AP48" s="70">
        <v>1</v>
      </c>
      <c r="AQ48" s="56" t="s">
        <v>45</v>
      </c>
      <c r="AR48" s="56" t="s">
        <v>45</v>
      </c>
      <c r="AS48" s="56" t="s">
        <v>45</v>
      </c>
      <c r="AT48" s="56" t="s">
        <v>45</v>
      </c>
      <c r="AU48" s="56" t="s">
        <v>45</v>
      </c>
      <c r="AV48" s="56" t="s">
        <v>45</v>
      </c>
      <c r="AW48" s="56" t="s">
        <v>45</v>
      </c>
      <c r="AX48" s="56" t="s">
        <v>45</v>
      </c>
      <c r="AY48" s="132"/>
    </row>
    <row r="49" ht="48" customHeight="true" spans="1:51">
      <c r="A49" s="11"/>
      <c r="B49" s="14"/>
      <c r="C49" s="10"/>
      <c r="D49" s="15" t="s">
        <v>171</v>
      </c>
      <c r="E49" s="28" t="s">
        <v>158</v>
      </c>
      <c r="F49" s="15" t="s">
        <v>79</v>
      </c>
      <c r="G49" s="70">
        <v>0.6</v>
      </c>
      <c r="H49" s="69">
        <v>1</v>
      </c>
      <c r="I49" s="11"/>
      <c r="J49" s="11"/>
      <c r="K49" s="96" t="s">
        <v>45</v>
      </c>
      <c r="L49" s="96" t="s">
        <v>45</v>
      </c>
      <c r="M49" s="96" t="s">
        <v>45</v>
      </c>
      <c r="N49" s="96" t="s">
        <v>45</v>
      </c>
      <c r="O49" s="93" t="s">
        <v>45</v>
      </c>
      <c r="P49" s="70">
        <v>0.6</v>
      </c>
      <c r="Q49" s="70">
        <v>0.6</v>
      </c>
      <c r="R49" s="70">
        <v>1</v>
      </c>
      <c r="S49" s="93" t="s">
        <v>45</v>
      </c>
      <c r="T49" s="70">
        <v>0.6</v>
      </c>
      <c r="U49" s="70">
        <v>0.6</v>
      </c>
      <c r="V49" s="70">
        <v>1</v>
      </c>
      <c r="W49" s="93" t="s">
        <v>45</v>
      </c>
      <c r="X49" s="70">
        <v>0.6</v>
      </c>
      <c r="Y49" s="70">
        <v>0.6</v>
      </c>
      <c r="Z49" s="70">
        <v>1</v>
      </c>
      <c r="AA49" s="93" t="s">
        <v>45</v>
      </c>
      <c r="AB49" s="70">
        <v>0.6</v>
      </c>
      <c r="AC49" s="70">
        <v>0.6</v>
      </c>
      <c r="AD49" s="70">
        <v>1</v>
      </c>
      <c r="AE49" s="93" t="s">
        <v>45</v>
      </c>
      <c r="AF49" s="70">
        <v>0.6</v>
      </c>
      <c r="AG49" s="70">
        <v>0.6</v>
      </c>
      <c r="AH49" s="70">
        <v>1</v>
      </c>
      <c r="AI49" s="93" t="s">
        <v>45</v>
      </c>
      <c r="AJ49" s="70">
        <v>0.6</v>
      </c>
      <c r="AK49" s="70">
        <v>0.6</v>
      </c>
      <c r="AL49" s="70">
        <v>1</v>
      </c>
      <c r="AM49" s="93" t="s">
        <v>45</v>
      </c>
      <c r="AN49" s="70">
        <v>0.6</v>
      </c>
      <c r="AO49" s="70">
        <v>0.6</v>
      </c>
      <c r="AP49" s="70">
        <v>1</v>
      </c>
      <c r="AQ49" s="56" t="s">
        <v>45</v>
      </c>
      <c r="AR49" s="56" t="s">
        <v>45</v>
      </c>
      <c r="AS49" s="56" t="s">
        <v>45</v>
      </c>
      <c r="AT49" s="56" t="s">
        <v>45</v>
      </c>
      <c r="AU49" s="56" t="s">
        <v>45</v>
      </c>
      <c r="AV49" s="56" t="s">
        <v>45</v>
      </c>
      <c r="AW49" s="56" t="s">
        <v>45</v>
      </c>
      <c r="AX49" s="56" t="s">
        <v>45</v>
      </c>
      <c r="AY49" s="132"/>
    </row>
    <row r="50" ht="48" customHeight="true" spans="1:51">
      <c r="A50" s="11"/>
      <c r="B50" s="14"/>
      <c r="C50" s="10"/>
      <c r="D50" s="15"/>
      <c r="E50" s="28" t="s">
        <v>154</v>
      </c>
      <c r="F50" s="15" t="s">
        <v>79</v>
      </c>
      <c r="G50" s="59">
        <v>5616</v>
      </c>
      <c r="H50" s="69">
        <v>1</v>
      </c>
      <c r="I50" s="6"/>
      <c r="J50" s="6"/>
      <c r="K50" s="96" t="s">
        <v>45</v>
      </c>
      <c r="L50" s="59">
        <v>0</v>
      </c>
      <c r="M50" s="59">
        <v>0</v>
      </c>
      <c r="N50" s="59">
        <v>0</v>
      </c>
      <c r="O50" s="93" t="s">
        <v>45</v>
      </c>
      <c r="P50" s="59">
        <v>0</v>
      </c>
      <c r="Q50" s="59">
        <v>48</v>
      </c>
      <c r="R50" s="70">
        <v>1</v>
      </c>
      <c r="S50" s="93" t="s">
        <v>45</v>
      </c>
      <c r="T50" s="59" t="s">
        <v>609</v>
      </c>
      <c r="U50" s="59">
        <v>406</v>
      </c>
      <c r="V50" s="70">
        <v>1</v>
      </c>
      <c r="W50" s="93" t="s">
        <v>45</v>
      </c>
      <c r="X50" s="59">
        <v>0</v>
      </c>
      <c r="Y50" s="59">
        <v>414</v>
      </c>
      <c r="Z50" s="70">
        <v>1</v>
      </c>
      <c r="AA50" s="93" t="s">
        <v>45</v>
      </c>
      <c r="AB50" s="93">
        <v>0</v>
      </c>
      <c r="AC50" s="59">
        <v>2235</v>
      </c>
      <c r="AD50" s="70">
        <v>1</v>
      </c>
      <c r="AE50" s="93" t="s">
        <v>45</v>
      </c>
      <c r="AF50" s="59" t="s">
        <v>617</v>
      </c>
      <c r="AG50" s="59">
        <v>1132</v>
      </c>
      <c r="AH50" s="70">
        <v>1</v>
      </c>
      <c r="AI50" s="93" t="s">
        <v>45</v>
      </c>
      <c r="AJ50" s="59">
        <v>0</v>
      </c>
      <c r="AK50" s="59">
        <v>113</v>
      </c>
      <c r="AL50" s="70">
        <v>1</v>
      </c>
      <c r="AM50" s="93" t="s">
        <v>45</v>
      </c>
      <c r="AN50" s="59" t="s">
        <v>618</v>
      </c>
      <c r="AO50" s="59">
        <v>1268</v>
      </c>
      <c r="AP50" s="70">
        <v>1</v>
      </c>
      <c r="AQ50" s="56" t="s">
        <v>45</v>
      </c>
      <c r="AR50" s="56" t="s">
        <v>45</v>
      </c>
      <c r="AS50" s="56" t="s">
        <v>45</v>
      </c>
      <c r="AT50" s="56" t="s">
        <v>45</v>
      </c>
      <c r="AU50" s="56" t="s">
        <v>45</v>
      </c>
      <c r="AV50" s="56" t="s">
        <v>45</v>
      </c>
      <c r="AW50" s="56" t="s">
        <v>45</v>
      </c>
      <c r="AX50" s="56" t="s">
        <v>45</v>
      </c>
      <c r="AY50" s="131"/>
    </row>
    <row r="51" ht="32" customHeight="true" spans="1:51">
      <c r="A51" s="11"/>
      <c r="B51" s="13">
        <v>20</v>
      </c>
      <c r="C51" s="10" t="s">
        <v>177</v>
      </c>
      <c r="D51" s="17" t="s">
        <v>178</v>
      </c>
      <c r="E51" s="29" t="s">
        <v>179</v>
      </c>
      <c r="F51" s="15" t="s">
        <v>25</v>
      </c>
      <c r="G51" s="54">
        <v>1300</v>
      </c>
      <c r="H51" s="71" t="s">
        <v>45</v>
      </c>
      <c r="I51" s="102"/>
      <c r="J51" s="102"/>
      <c r="K51" s="103">
        <v>1300</v>
      </c>
      <c r="L51" s="54">
        <v>1300</v>
      </c>
      <c r="M51" s="56" t="s">
        <v>45</v>
      </c>
      <c r="N51" s="56" t="s">
        <v>45</v>
      </c>
      <c r="O51" s="54">
        <v>1300</v>
      </c>
      <c r="P51" s="54">
        <v>1300</v>
      </c>
      <c r="Q51" s="56" t="s">
        <v>45</v>
      </c>
      <c r="R51" s="56" t="s">
        <v>45</v>
      </c>
      <c r="S51" s="54">
        <v>1300</v>
      </c>
      <c r="T51" s="54">
        <v>1300</v>
      </c>
      <c r="U51" s="56" t="s">
        <v>45</v>
      </c>
      <c r="V51" s="56" t="s">
        <v>45</v>
      </c>
      <c r="W51" s="54">
        <v>1300</v>
      </c>
      <c r="X51" s="54">
        <v>1300</v>
      </c>
      <c r="Y51" s="56" t="s">
        <v>45</v>
      </c>
      <c r="Z51" s="56" t="s">
        <v>45</v>
      </c>
      <c r="AA51" s="54">
        <v>1300</v>
      </c>
      <c r="AB51" s="54">
        <v>1300</v>
      </c>
      <c r="AC51" s="56" t="s">
        <v>45</v>
      </c>
      <c r="AD51" s="56" t="s">
        <v>45</v>
      </c>
      <c r="AE51" s="54">
        <v>1300</v>
      </c>
      <c r="AF51" s="54">
        <v>1300</v>
      </c>
      <c r="AG51" s="56" t="s">
        <v>45</v>
      </c>
      <c r="AH51" s="56" t="s">
        <v>45</v>
      </c>
      <c r="AI51" s="54">
        <v>1300</v>
      </c>
      <c r="AJ51" s="54">
        <v>1300</v>
      </c>
      <c r="AK51" s="56" t="s">
        <v>45</v>
      </c>
      <c r="AL51" s="56" t="s">
        <v>45</v>
      </c>
      <c r="AM51" s="54">
        <v>1300</v>
      </c>
      <c r="AN51" s="54">
        <v>1300</v>
      </c>
      <c r="AO51" s="56" t="s">
        <v>45</v>
      </c>
      <c r="AP51" s="56" t="s">
        <v>45</v>
      </c>
      <c r="AQ51" s="56" t="s">
        <v>45</v>
      </c>
      <c r="AR51" s="56" t="s">
        <v>45</v>
      </c>
      <c r="AS51" s="56" t="s">
        <v>45</v>
      </c>
      <c r="AT51" s="56" t="s">
        <v>45</v>
      </c>
      <c r="AU51" s="56" t="s">
        <v>45</v>
      </c>
      <c r="AV51" s="56" t="s">
        <v>45</v>
      </c>
      <c r="AW51" s="56" t="s">
        <v>45</v>
      </c>
      <c r="AX51" s="56" t="s">
        <v>45</v>
      </c>
      <c r="AY51" s="132"/>
    </row>
    <row r="52" ht="32" customHeight="true" spans="1:51">
      <c r="A52" s="11"/>
      <c r="B52" s="14"/>
      <c r="C52" s="10"/>
      <c r="D52" s="22"/>
      <c r="E52" s="30" t="s">
        <v>180</v>
      </c>
      <c r="F52" s="15" t="s">
        <v>25</v>
      </c>
      <c r="G52" s="59">
        <v>39</v>
      </c>
      <c r="H52" s="71" t="s">
        <v>35</v>
      </c>
      <c r="I52" s="11"/>
      <c r="J52" s="11"/>
      <c r="K52" s="78" t="s">
        <v>45</v>
      </c>
      <c r="L52" s="56" t="s">
        <v>45</v>
      </c>
      <c r="M52" s="56" t="s">
        <v>45</v>
      </c>
      <c r="N52" s="56" t="s">
        <v>45</v>
      </c>
      <c r="O52" s="56" t="s">
        <v>45</v>
      </c>
      <c r="P52" s="59">
        <v>6</v>
      </c>
      <c r="Q52" s="56" t="s">
        <v>45</v>
      </c>
      <c r="R52" s="93" t="s">
        <v>35</v>
      </c>
      <c r="S52" s="56" t="s">
        <v>45</v>
      </c>
      <c r="T52" s="59">
        <v>5</v>
      </c>
      <c r="U52" s="56" t="s">
        <v>45</v>
      </c>
      <c r="V52" s="93" t="s">
        <v>35</v>
      </c>
      <c r="W52" s="56" t="s">
        <v>45</v>
      </c>
      <c r="X52" s="59">
        <v>4</v>
      </c>
      <c r="Y52" s="56" t="s">
        <v>45</v>
      </c>
      <c r="Z52" s="93" t="s">
        <v>35</v>
      </c>
      <c r="AA52" s="56" t="s">
        <v>45</v>
      </c>
      <c r="AB52" s="59">
        <v>18</v>
      </c>
      <c r="AC52" s="56" t="s">
        <v>45</v>
      </c>
      <c r="AD52" s="93" t="s">
        <v>35</v>
      </c>
      <c r="AE52" s="56" t="s">
        <v>45</v>
      </c>
      <c r="AF52" s="59">
        <v>5</v>
      </c>
      <c r="AG52" s="56" t="s">
        <v>45</v>
      </c>
      <c r="AH52" s="93" t="s">
        <v>35</v>
      </c>
      <c r="AI52" s="56" t="s">
        <v>45</v>
      </c>
      <c r="AJ52" s="59">
        <v>0</v>
      </c>
      <c r="AK52" s="56" t="s">
        <v>45</v>
      </c>
      <c r="AL52" s="93" t="s">
        <v>35</v>
      </c>
      <c r="AM52" s="56" t="s">
        <v>45</v>
      </c>
      <c r="AN52" s="59">
        <v>1</v>
      </c>
      <c r="AO52" s="56" t="s">
        <v>45</v>
      </c>
      <c r="AP52" s="93" t="s">
        <v>35</v>
      </c>
      <c r="AQ52" s="56" t="s">
        <v>45</v>
      </c>
      <c r="AR52" s="56" t="s">
        <v>45</v>
      </c>
      <c r="AS52" s="56" t="s">
        <v>45</v>
      </c>
      <c r="AT52" s="56" t="s">
        <v>45</v>
      </c>
      <c r="AU52" s="56" t="s">
        <v>45</v>
      </c>
      <c r="AV52" s="56" t="s">
        <v>45</v>
      </c>
      <c r="AW52" s="56" t="s">
        <v>45</v>
      </c>
      <c r="AX52" s="56" t="s">
        <v>45</v>
      </c>
      <c r="AY52" s="132"/>
    </row>
    <row r="53" ht="32" customHeight="true" spans="1:51">
      <c r="A53" s="11"/>
      <c r="B53" s="14"/>
      <c r="C53" s="10"/>
      <c r="D53" s="23"/>
      <c r="E53" s="30" t="s">
        <v>181</v>
      </c>
      <c r="F53" s="15" t="s">
        <v>25</v>
      </c>
      <c r="G53" s="59">
        <v>242</v>
      </c>
      <c r="H53" s="71" t="s">
        <v>35</v>
      </c>
      <c r="I53" s="11"/>
      <c r="J53" s="11"/>
      <c r="K53" s="78" t="s">
        <v>45</v>
      </c>
      <c r="L53" s="56" t="s">
        <v>45</v>
      </c>
      <c r="M53" s="56" t="s">
        <v>45</v>
      </c>
      <c r="N53" s="56" t="s">
        <v>45</v>
      </c>
      <c r="O53" s="56" t="s">
        <v>45</v>
      </c>
      <c r="P53" s="59">
        <v>15</v>
      </c>
      <c r="Q53" s="56" t="s">
        <v>45</v>
      </c>
      <c r="R53" s="93" t="s">
        <v>35</v>
      </c>
      <c r="S53" s="56" t="s">
        <v>45</v>
      </c>
      <c r="T53" s="59">
        <v>27</v>
      </c>
      <c r="U53" s="56" t="s">
        <v>45</v>
      </c>
      <c r="V53" s="93" t="s">
        <v>35</v>
      </c>
      <c r="W53" s="56" t="s">
        <v>45</v>
      </c>
      <c r="X53" s="59">
        <v>21</v>
      </c>
      <c r="Y53" s="56" t="s">
        <v>45</v>
      </c>
      <c r="Z53" s="93" t="s">
        <v>35</v>
      </c>
      <c r="AA53" s="56" t="s">
        <v>45</v>
      </c>
      <c r="AB53" s="59">
        <v>58</v>
      </c>
      <c r="AC53" s="56" t="s">
        <v>45</v>
      </c>
      <c r="AD53" s="93" t="s">
        <v>35</v>
      </c>
      <c r="AE53" s="56" t="s">
        <v>45</v>
      </c>
      <c r="AF53" s="59">
        <v>71</v>
      </c>
      <c r="AG53" s="56" t="s">
        <v>45</v>
      </c>
      <c r="AH53" s="93" t="s">
        <v>35</v>
      </c>
      <c r="AI53" s="56" t="s">
        <v>45</v>
      </c>
      <c r="AJ53" s="59">
        <v>14</v>
      </c>
      <c r="AK53" s="56" t="s">
        <v>45</v>
      </c>
      <c r="AL53" s="93" t="s">
        <v>35</v>
      </c>
      <c r="AM53" s="56" t="s">
        <v>45</v>
      </c>
      <c r="AN53" s="59">
        <v>36</v>
      </c>
      <c r="AO53" s="56" t="s">
        <v>45</v>
      </c>
      <c r="AP53" s="93" t="s">
        <v>35</v>
      </c>
      <c r="AQ53" s="56" t="s">
        <v>45</v>
      </c>
      <c r="AR53" s="56" t="s">
        <v>45</v>
      </c>
      <c r="AS53" s="56" t="s">
        <v>45</v>
      </c>
      <c r="AT53" s="56" t="s">
        <v>45</v>
      </c>
      <c r="AU53" s="56" t="s">
        <v>45</v>
      </c>
      <c r="AV53" s="56" t="s">
        <v>45</v>
      </c>
      <c r="AW53" s="56" t="s">
        <v>45</v>
      </c>
      <c r="AX53" s="56" t="s">
        <v>45</v>
      </c>
      <c r="AY53" s="132"/>
    </row>
    <row r="54" ht="32" customHeight="true" spans="1:51">
      <c r="A54" s="11"/>
      <c r="B54" s="14"/>
      <c r="C54" s="10"/>
      <c r="D54" s="17" t="s">
        <v>182</v>
      </c>
      <c r="E54" s="29" t="s">
        <v>179</v>
      </c>
      <c r="F54" s="15" t="s">
        <v>25</v>
      </c>
      <c r="G54" s="54">
        <v>1966</v>
      </c>
      <c r="H54" s="71" t="s">
        <v>45</v>
      </c>
      <c r="I54" s="11"/>
      <c r="J54" s="11"/>
      <c r="K54" s="103">
        <v>1966</v>
      </c>
      <c r="L54" s="54">
        <v>1966</v>
      </c>
      <c r="M54" s="56" t="s">
        <v>45</v>
      </c>
      <c r="N54" s="56" t="s">
        <v>45</v>
      </c>
      <c r="O54" s="54">
        <v>1966</v>
      </c>
      <c r="P54" s="54">
        <v>1966</v>
      </c>
      <c r="Q54" s="56" t="s">
        <v>45</v>
      </c>
      <c r="R54" s="56" t="s">
        <v>45</v>
      </c>
      <c r="S54" s="54">
        <v>1966</v>
      </c>
      <c r="T54" s="54">
        <v>1966</v>
      </c>
      <c r="U54" s="56" t="s">
        <v>45</v>
      </c>
      <c r="V54" s="56" t="s">
        <v>45</v>
      </c>
      <c r="W54" s="54">
        <v>1966</v>
      </c>
      <c r="X54" s="54">
        <v>1966</v>
      </c>
      <c r="Y54" s="56" t="s">
        <v>45</v>
      </c>
      <c r="Z54" s="56" t="s">
        <v>45</v>
      </c>
      <c r="AA54" s="54">
        <v>1966</v>
      </c>
      <c r="AB54" s="54">
        <v>1966</v>
      </c>
      <c r="AC54" s="56" t="s">
        <v>45</v>
      </c>
      <c r="AD54" s="56" t="s">
        <v>45</v>
      </c>
      <c r="AE54" s="54">
        <v>1966</v>
      </c>
      <c r="AF54" s="54">
        <v>1966</v>
      </c>
      <c r="AG54" s="56" t="s">
        <v>45</v>
      </c>
      <c r="AH54" s="56" t="s">
        <v>45</v>
      </c>
      <c r="AI54" s="54">
        <v>1966</v>
      </c>
      <c r="AJ54" s="54">
        <v>1966</v>
      </c>
      <c r="AK54" s="56" t="s">
        <v>45</v>
      </c>
      <c r="AL54" s="56" t="s">
        <v>45</v>
      </c>
      <c r="AM54" s="54">
        <v>1966</v>
      </c>
      <c r="AN54" s="54">
        <v>1966</v>
      </c>
      <c r="AO54" s="56" t="s">
        <v>45</v>
      </c>
      <c r="AP54" s="56" t="s">
        <v>45</v>
      </c>
      <c r="AQ54" s="56" t="s">
        <v>45</v>
      </c>
      <c r="AR54" s="56" t="s">
        <v>45</v>
      </c>
      <c r="AS54" s="56" t="s">
        <v>45</v>
      </c>
      <c r="AT54" s="56" t="s">
        <v>45</v>
      </c>
      <c r="AU54" s="56" t="s">
        <v>45</v>
      </c>
      <c r="AV54" s="56" t="s">
        <v>45</v>
      </c>
      <c r="AW54" s="56" t="s">
        <v>45</v>
      </c>
      <c r="AX54" s="56" t="s">
        <v>45</v>
      </c>
      <c r="AY54" s="36"/>
    </row>
    <row r="55" ht="32" customHeight="true" spans="1:51">
      <c r="A55" s="11"/>
      <c r="B55" s="14"/>
      <c r="C55" s="10"/>
      <c r="D55" s="22"/>
      <c r="E55" s="30" t="s">
        <v>180</v>
      </c>
      <c r="F55" s="15" t="s">
        <v>25</v>
      </c>
      <c r="G55" s="59">
        <v>15</v>
      </c>
      <c r="H55" s="71" t="s">
        <v>35</v>
      </c>
      <c r="I55" s="11"/>
      <c r="J55" s="11"/>
      <c r="K55" s="78" t="s">
        <v>45</v>
      </c>
      <c r="L55" s="56" t="s">
        <v>45</v>
      </c>
      <c r="M55" s="56" t="s">
        <v>45</v>
      </c>
      <c r="N55" s="56" t="s">
        <v>45</v>
      </c>
      <c r="O55" s="56" t="s">
        <v>45</v>
      </c>
      <c r="P55" s="54">
        <v>15</v>
      </c>
      <c r="Q55" s="56" t="s">
        <v>45</v>
      </c>
      <c r="R55" s="93" t="s">
        <v>35</v>
      </c>
      <c r="S55" s="56" t="s">
        <v>45</v>
      </c>
      <c r="T55" s="56" t="s">
        <v>45</v>
      </c>
      <c r="U55" s="56" t="s">
        <v>45</v>
      </c>
      <c r="V55" s="56" t="s">
        <v>45</v>
      </c>
      <c r="W55" s="56" t="s">
        <v>45</v>
      </c>
      <c r="X55" s="56" t="s">
        <v>45</v>
      </c>
      <c r="Y55" s="56" t="s">
        <v>45</v>
      </c>
      <c r="Z55" s="56" t="s">
        <v>45</v>
      </c>
      <c r="AA55" s="56" t="s">
        <v>45</v>
      </c>
      <c r="AB55" s="56" t="s">
        <v>45</v>
      </c>
      <c r="AC55" s="56" t="s">
        <v>45</v>
      </c>
      <c r="AD55" s="56" t="s">
        <v>45</v>
      </c>
      <c r="AE55" s="56" t="s">
        <v>45</v>
      </c>
      <c r="AF55" s="56" t="s">
        <v>45</v>
      </c>
      <c r="AG55" s="56" t="s">
        <v>45</v>
      </c>
      <c r="AH55" s="56" t="s">
        <v>45</v>
      </c>
      <c r="AI55" s="56" t="s">
        <v>45</v>
      </c>
      <c r="AJ55" s="56" t="s">
        <v>45</v>
      </c>
      <c r="AK55" s="56" t="s">
        <v>45</v>
      </c>
      <c r="AL55" s="56" t="s">
        <v>45</v>
      </c>
      <c r="AM55" s="56" t="s">
        <v>45</v>
      </c>
      <c r="AN55" s="56" t="s">
        <v>45</v>
      </c>
      <c r="AO55" s="56" t="s">
        <v>45</v>
      </c>
      <c r="AP55" s="56" t="s">
        <v>45</v>
      </c>
      <c r="AQ55" s="56" t="s">
        <v>45</v>
      </c>
      <c r="AR55" s="56" t="s">
        <v>45</v>
      </c>
      <c r="AS55" s="56" t="s">
        <v>45</v>
      </c>
      <c r="AT55" s="56" t="s">
        <v>45</v>
      </c>
      <c r="AU55" s="56" t="s">
        <v>45</v>
      </c>
      <c r="AV55" s="56" t="s">
        <v>45</v>
      </c>
      <c r="AW55" s="56" t="s">
        <v>45</v>
      </c>
      <c r="AX55" s="56" t="s">
        <v>45</v>
      </c>
      <c r="AY55" s="36"/>
    </row>
    <row r="56" ht="32" customHeight="true" spans="1:51">
      <c r="A56" s="6"/>
      <c r="B56" s="14"/>
      <c r="C56" s="10"/>
      <c r="D56" s="23"/>
      <c r="E56" s="30" t="s">
        <v>181</v>
      </c>
      <c r="F56" s="15" t="s">
        <v>25</v>
      </c>
      <c r="G56" s="59">
        <v>1</v>
      </c>
      <c r="H56" s="71" t="s">
        <v>35</v>
      </c>
      <c r="I56" s="6"/>
      <c r="J56" s="6"/>
      <c r="K56" s="78" t="s">
        <v>45</v>
      </c>
      <c r="L56" s="56" t="s">
        <v>45</v>
      </c>
      <c r="M56" s="56" t="s">
        <v>45</v>
      </c>
      <c r="N56" s="56" t="s">
        <v>45</v>
      </c>
      <c r="O56" s="56" t="s">
        <v>45</v>
      </c>
      <c r="P56" s="54">
        <v>1</v>
      </c>
      <c r="Q56" s="56" t="s">
        <v>45</v>
      </c>
      <c r="R56" s="93" t="s">
        <v>35</v>
      </c>
      <c r="S56" s="56" t="s">
        <v>45</v>
      </c>
      <c r="T56" s="56" t="s">
        <v>45</v>
      </c>
      <c r="U56" s="56" t="s">
        <v>45</v>
      </c>
      <c r="V56" s="56" t="s">
        <v>45</v>
      </c>
      <c r="W56" s="56" t="s">
        <v>45</v>
      </c>
      <c r="X56" s="56" t="s">
        <v>45</v>
      </c>
      <c r="Y56" s="56" t="s">
        <v>45</v>
      </c>
      <c r="Z56" s="56" t="s">
        <v>45</v>
      </c>
      <c r="AA56" s="56" t="s">
        <v>45</v>
      </c>
      <c r="AB56" s="56" t="s">
        <v>45</v>
      </c>
      <c r="AC56" s="56" t="s">
        <v>45</v>
      </c>
      <c r="AD56" s="56" t="s">
        <v>45</v>
      </c>
      <c r="AE56" s="56" t="s">
        <v>45</v>
      </c>
      <c r="AF56" s="56" t="s">
        <v>45</v>
      </c>
      <c r="AG56" s="56" t="s">
        <v>45</v>
      </c>
      <c r="AH56" s="56" t="s">
        <v>45</v>
      </c>
      <c r="AI56" s="56" t="s">
        <v>45</v>
      </c>
      <c r="AJ56" s="56" t="s">
        <v>45</v>
      </c>
      <c r="AK56" s="56" t="s">
        <v>45</v>
      </c>
      <c r="AL56" s="56" t="s">
        <v>45</v>
      </c>
      <c r="AM56" s="56" t="s">
        <v>45</v>
      </c>
      <c r="AN56" s="56" t="s">
        <v>45</v>
      </c>
      <c r="AO56" s="56" t="s">
        <v>45</v>
      </c>
      <c r="AP56" s="56" t="s">
        <v>45</v>
      </c>
      <c r="AQ56" s="56" t="s">
        <v>45</v>
      </c>
      <c r="AR56" s="56" t="s">
        <v>45</v>
      </c>
      <c r="AS56" s="56" t="s">
        <v>45</v>
      </c>
      <c r="AT56" s="56" t="s">
        <v>45</v>
      </c>
      <c r="AU56" s="56" t="s">
        <v>45</v>
      </c>
      <c r="AV56" s="56" t="s">
        <v>45</v>
      </c>
      <c r="AW56" s="56" t="s">
        <v>45</v>
      </c>
      <c r="AX56" s="56" t="s">
        <v>45</v>
      </c>
      <c r="AY56" s="132"/>
    </row>
    <row r="57" ht="30" customHeight="true" spans="1:51">
      <c r="A57" s="8" t="s">
        <v>183</v>
      </c>
      <c r="B57" s="16">
        <v>21</v>
      </c>
      <c r="C57" s="17" t="s">
        <v>184</v>
      </c>
      <c r="D57" s="10" t="s">
        <v>185</v>
      </c>
      <c r="E57" s="10"/>
      <c r="F57" s="15" t="s">
        <v>562</v>
      </c>
      <c r="G57" s="54">
        <v>170</v>
      </c>
      <c r="H57" s="55">
        <v>1.7</v>
      </c>
      <c r="I57" s="98"/>
      <c r="J57" s="98"/>
      <c r="K57" s="78" t="s">
        <v>45</v>
      </c>
      <c r="L57" s="56" t="s">
        <v>45</v>
      </c>
      <c r="M57" s="56" t="s">
        <v>45</v>
      </c>
      <c r="N57" s="56" t="s">
        <v>45</v>
      </c>
      <c r="O57" s="56">
        <v>20</v>
      </c>
      <c r="P57" s="56">
        <v>0</v>
      </c>
      <c r="Q57" s="56">
        <v>0</v>
      </c>
      <c r="R57" s="109">
        <v>0</v>
      </c>
      <c r="S57" s="56">
        <v>10</v>
      </c>
      <c r="T57" s="56">
        <v>10</v>
      </c>
      <c r="U57" s="56">
        <v>10</v>
      </c>
      <c r="V57" s="116">
        <v>1</v>
      </c>
      <c r="W57" s="56">
        <v>10</v>
      </c>
      <c r="X57" s="56">
        <v>0</v>
      </c>
      <c r="Y57" s="56">
        <v>0</v>
      </c>
      <c r="Z57" s="109">
        <v>0</v>
      </c>
      <c r="AA57" s="122">
        <v>20</v>
      </c>
      <c r="AB57" s="122">
        <v>0</v>
      </c>
      <c r="AC57" s="56">
        <v>0</v>
      </c>
      <c r="AD57" s="109">
        <v>0</v>
      </c>
      <c r="AE57" s="56">
        <v>20</v>
      </c>
      <c r="AF57" s="56">
        <v>160</v>
      </c>
      <c r="AG57" s="56">
        <v>160</v>
      </c>
      <c r="AH57" s="116">
        <v>8</v>
      </c>
      <c r="AI57" s="56">
        <v>10</v>
      </c>
      <c r="AJ57" s="56">
        <v>0</v>
      </c>
      <c r="AK57" s="56">
        <v>0</v>
      </c>
      <c r="AL57" s="109">
        <v>0</v>
      </c>
      <c r="AM57" s="56">
        <v>10</v>
      </c>
      <c r="AN57" s="56">
        <v>0</v>
      </c>
      <c r="AO57" s="56">
        <v>0</v>
      </c>
      <c r="AP57" s="109">
        <v>0</v>
      </c>
      <c r="AQ57" s="56" t="s">
        <v>45</v>
      </c>
      <c r="AR57" s="56" t="s">
        <v>45</v>
      </c>
      <c r="AS57" s="56" t="s">
        <v>45</v>
      </c>
      <c r="AT57" s="56" t="s">
        <v>45</v>
      </c>
      <c r="AU57" s="56" t="s">
        <v>45</v>
      </c>
      <c r="AV57" s="56" t="s">
        <v>45</v>
      </c>
      <c r="AW57" s="56" t="s">
        <v>45</v>
      </c>
      <c r="AX57" s="56" t="s">
        <v>45</v>
      </c>
      <c r="AY57" s="131"/>
    </row>
    <row r="58" ht="30" customHeight="true" spans="1:51">
      <c r="A58" s="11"/>
      <c r="B58" s="18"/>
      <c r="C58" s="19"/>
      <c r="D58" s="10" t="s">
        <v>188</v>
      </c>
      <c r="E58" s="10"/>
      <c r="F58" s="15" t="s">
        <v>562</v>
      </c>
      <c r="G58" s="54">
        <v>0</v>
      </c>
      <c r="H58" s="62">
        <v>0</v>
      </c>
      <c r="I58" s="89"/>
      <c r="J58" s="89"/>
      <c r="K58" s="78" t="s">
        <v>45</v>
      </c>
      <c r="L58" s="56" t="s">
        <v>45</v>
      </c>
      <c r="M58" s="56" t="s">
        <v>45</v>
      </c>
      <c r="N58" s="56" t="s">
        <v>45</v>
      </c>
      <c r="O58" s="56">
        <v>1</v>
      </c>
      <c r="P58" s="56">
        <v>0</v>
      </c>
      <c r="Q58" s="56">
        <v>0</v>
      </c>
      <c r="R58" s="109">
        <v>0</v>
      </c>
      <c r="S58" s="56" t="s">
        <v>45</v>
      </c>
      <c r="T58" s="56" t="s">
        <v>45</v>
      </c>
      <c r="U58" s="56" t="s">
        <v>45</v>
      </c>
      <c r="V58" s="56" t="s">
        <v>45</v>
      </c>
      <c r="W58" s="56">
        <v>1</v>
      </c>
      <c r="X58" s="56">
        <v>0</v>
      </c>
      <c r="Y58" s="56">
        <v>0</v>
      </c>
      <c r="Z58" s="109">
        <v>0</v>
      </c>
      <c r="AA58" s="56" t="s">
        <v>45</v>
      </c>
      <c r="AB58" s="56" t="s">
        <v>45</v>
      </c>
      <c r="AC58" s="56" t="s">
        <v>45</v>
      </c>
      <c r="AD58" s="56" t="s">
        <v>45</v>
      </c>
      <c r="AE58" s="56" t="s">
        <v>45</v>
      </c>
      <c r="AF58" s="56" t="s">
        <v>45</v>
      </c>
      <c r="AG58" s="56" t="s">
        <v>45</v>
      </c>
      <c r="AH58" s="56" t="s">
        <v>45</v>
      </c>
      <c r="AI58" s="56" t="s">
        <v>45</v>
      </c>
      <c r="AJ58" s="56" t="s">
        <v>45</v>
      </c>
      <c r="AK58" s="56" t="s">
        <v>45</v>
      </c>
      <c r="AL58" s="56" t="s">
        <v>45</v>
      </c>
      <c r="AM58" s="56" t="s">
        <v>45</v>
      </c>
      <c r="AN58" s="56" t="s">
        <v>45</v>
      </c>
      <c r="AO58" s="56" t="s">
        <v>45</v>
      </c>
      <c r="AP58" s="56" t="s">
        <v>45</v>
      </c>
      <c r="AQ58" s="56" t="s">
        <v>45</v>
      </c>
      <c r="AR58" s="56" t="s">
        <v>45</v>
      </c>
      <c r="AS58" s="56" t="s">
        <v>45</v>
      </c>
      <c r="AT58" s="56" t="s">
        <v>45</v>
      </c>
      <c r="AU58" s="56" t="s">
        <v>45</v>
      </c>
      <c r="AV58" s="56" t="s">
        <v>45</v>
      </c>
      <c r="AW58" s="56" t="s">
        <v>45</v>
      </c>
      <c r="AX58" s="56" t="s">
        <v>45</v>
      </c>
      <c r="AY58" s="131"/>
    </row>
    <row r="59" ht="30" customHeight="true" spans="1:51">
      <c r="A59" s="11"/>
      <c r="B59" s="18"/>
      <c r="C59" s="19"/>
      <c r="D59" s="10" t="s">
        <v>189</v>
      </c>
      <c r="E59" s="10"/>
      <c r="F59" s="15" t="s">
        <v>562</v>
      </c>
      <c r="G59" s="54">
        <v>0</v>
      </c>
      <c r="H59" s="62">
        <v>0</v>
      </c>
      <c r="I59" s="89"/>
      <c r="J59" s="89"/>
      <c r="K59" s="78" t="s">
        <v>45</v>
      </c>
      <c r="L59" s="56" t="s">
        <v>45</v>
      </c>
      <c r="M59" s="56" t="s">
        <v>45</v>
      </c>
      <c r="N59" s="56" t="s">
        <v>45</v>
      </c>
      <c r="O59" s="56" t="s">
        <v>45</v>
      </c>
      <c r="P59" s="56" t="s">
        <v>45</v>
      </c>
      <c r="Q59" s="56" t="s">
        <v>45</v>
      </c>
      <c r="R59" s="56" t="s">
        <v>45</v>
      </c>
      <c r="S59" s="56">
        <v>1</v>
      </c>
      <c r="T59" s="56">
        <v>0</v>
      </c>
      <c r="U59" s="56">
        <v>0</v>
      </c>
      <c r="V59" s="109">
        <v>0</v>
      </c>
      <c r="W59" s="56" t="s">
        <v>45</v>
      </c>
      <c r="X59" s="56" t="s">
        <v>45</v>
      </c>
      <c r="Y59" s="56" t="s">
        <v>45</v>
      </c>
      <c r="Z59" s="56" t="s">
        <v>45</v>
      </c>
      <c r="AA59" s="56" t="s">
        <v>45</v>
      </c>
      <c r="AB59" s="56" t="s">
        <v>45</v>
      </c>
      <c r="AC59" s="56" t="s">
        <v>45</v>
      </c>
      <c r="AD59" s="56" t="s">
        <v>45</v>
      </c>
      <c r="AE59" s="56">
        <v>1</v>
      </c>
      <c r="AF59" s="56">
        <v>0</v>
      </c>
      <c r="AG59" s="56">
        <v>0</v>
      </c>
      <c r="AH59" s="109">
        <v>0</v>
      </c>
      <c r="AI59" s="56" t="s">
        <v>45</v>
      </c>
      <c r="AJ59" s="56" t="s">
        <v>45</v>
      </c>
      <c r="AK59" s="56" t="s">
        <v>45</v>
      </c>
      <c r="AL59" s="56" t="s">
        <v>45</v>
      </c>
      <c r="AM59" s="56" t="s">
        <v>45</v>
      </c>
      <c r="AN59" s="56" t="s">
        <v>45</v>
      </c>
      <c r="AO59" s="56" t="s">
        <v>45</v>
      </c>
      <c r="AP59" s="56" t="s">
        <v>45</v>
      </c>
      <c r="AQ59" s="56" t="s">
        <v>45</v>
      </c>
      <c r="AR59" s="56" t="s">
        <v>45</v>
      </c>
      <c r="AS59" s="56" t="s">
        <v>45</v>
      </c>
      <c r="AT59" s="56" t="s">
        <v>45</v>
      </c>
      <c r="AU59" s="56" t="s">
        <v>45</v>
      </c>
      <c r="AV59" s="56" t="s">
        <v>45</v>
      </c>
      <c r="AW59" s="56" t="s">
        <v>45</v>
      </c>
      <c r="AX59" s="56" t="s">
        <v>45</v>
      </c>
      <c r="AY59" s="131"/>
    </row>
    <row r="60" ht="30" customHeight="true" spans="1:51">
      <c r="A60" s="11"/>
      <c r="B60" s="18"/>
      <c r="C60" s="19"/>
      <c r="D60" s="10" t="s">
        <v>190</v>
      </c>
      <c r="E60" s="10"/>
      <c r="F60" s="15" t="s">
        <v>562</v>
      </c>
      <c r="G60" s="54">
        <v>0</v>
      </c>
      <c r="H60" s="62">
        <v>0</v>
      </c>
      <c r="I60" s="89"/>
      <c r="J60" s="89"/>
      <c r="K60" s="104" t="s">
        <v>642</v>
      </c>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31"/>
    </row>
    <row r="61" ht="78" customHeight="true" spans="1:51">
      <c r="A61" s="11"/>
      <c r="B61" s="18"/>
      <c r="C61" s="19"/>
      <c r="D61" s="10" t="s">
        <v>191</v>
      </c>
      <c r="E61" s="10"/>
      <c r="F61" s="15" t="s">
        <v>192</v>
      </c>
      <c r="G61" s="54">
        <v>30</v>
      </c>
      <c r="H61" s="61">
        <v>0.04</v>
      </c>
      <c r="I61" s="106"/>
      <c r="J61" s="106"/>
      <c r="K61" s="56" t="s">
        <v>45</v>
      </c>
      <c r="L61" s="56" t="s">
        <v>45</v>
      </c>
      <c r="M61" s="56" t="s">
        <v>45</v>
      </c>
      <c r="N61" s="56" t="s">
        <v>45</v>
      </c>
      <c r="O61" s="56" t="s">
        <v>45</v>
      </c>
      <c r="P61" s="56" t="s">
        <v>45</v>
      </c>
      <c r="Q61" s="56" t="s">
        <v>45</v>
      </c>
      <c r="R61" s="56" t="s">
        <v>45</v>
      </c>
      <c r="S61" s="56">
        <v>30</v>
      </c>
      <c r="T61" s="56">
        <v>30</v>
      </c>
      <c r="U61" s="56">
        <v>30</v>
      </c>
      <c r="V61" s="116">
        <v>1</v>
      </c>
      <c r="W61" s="56" t="s">
        <v>45</v>
      </c>
      <c r="X61" s="56"/>
      <c r="Y61" s="56"/>
      <c r="Z61" s="56"/>
      <c r="AA61" s="122">
        <v>270</v>
      </c>
      <c r="AB61" s="123">
        <v>0.1</v>
      </c>
      <c r="AC61" s="123">
        <v>0.1</v>
      </c>
      <c r="AD61" s="123">
        <v>0.1</v>
      </c>
      <c r="AE61" s="56">
        <v>270</v>
      </c>
      <c r="AF61" s="117">
        <v>0.55</v>
      </c>
      <c r="AG61" s="117">
        <v>0.55</v>
      </c>
      <c r="AH61" s="117">
        <v>0.55</v>
      </c>
      <c r="AI61" s="56" t="s">
        <v>45</v>
      </c>
      <c r="AJ61" s="56" t="s">
        <v>45</v>
      </c>
      <c r="AK61" s="56" t="s">
        <v>45</v>
      </c>
      <c r="AL61" s="56" t="s">
        <v>45</v>
      </c>
      <c r="AM61" s="56">
        <v>180</v>
      </c>
      <c r="AN61" s="70">
        <v>0.3</v>
      </c>
      <c r="AO61" s="70">
        <v>0.3</v>
      </c>
      <c r="AP61" s="117">
        <v>0.3</v>
      </c>
      <c r="AQ61" s="56" t="s">
        <v>45</v>
      </c>
      <c r="AR61" s="56" t="s">
        <v>45</v>
      </c>
      <c r="AS61" s="56" t="s">
        <v>45</v>
      </c>
      <c r="AT61" s="56" t="s">
        <v>45</v>
      </c>
      <c r="AU61" s="56" t="s">
        <v>45</v>
      </c>
      <c r="AV61" s="56" t="s">
        <v>45</v>
      </c>
      <c r="AW61" s="56" t="s">
        <v>45</v>
      </c>
      <c r="AX61" s="56" t="s">
        <v>45</v>
      </c>
      <c r="AY61" s="131" t="s">
        <v>195</v>
      </c>
    </row>
    <row r="62" ht="30" customHeight="true" spans="1:51">
      <c r="A62" s="11"/>
      <c r="B62" s="20"/>
      <c r="C62" s="21"/>
      <c r="D62" s="10" t="s">
        <v>196</v>
      </c>
      <c r="E62" s="10"/>
      <c r="F62" s="15" t="s">
        <v>192</v>
      </c>
      <c r="G62" s="59">
        <v>1</v>
      </c>
      <c r="H62" s="68">
        <v>0.25</v>
      </c>
      <c r="I62" s="6"/>
      <c r="J62" s="6"/>
      <c r="K62" s="93" t="s">
        <v>45</v>
      </c>
      <c r="L62" s="93" t="s">
        <v>45</v>
      </c>
      <c r="M62" s="93" t="s">
        <v>45</v>
      </c>
      <c r="N62" s="93" t="s">
        <v>45</v>
      </c>
      <c r="O62" s="93" t="s">
        <v>45</v>
      </c>
      <c r="P62" s="93" t="s">
        <v>45</v>
      </c>
      <c r="Q62" s="93" t="s">
        <v>45</v>
      </c>
      <c r="R62" s="93" t="s">
        <v>45</v>
      </c>
      <c r="S62" s="93">
        <v>1</v>
      </c>
      <c r="T62" s="93">
        <v>1</v>
      </c>
      <c r="U62" s="93">
        <v>1</v>
      </c>
      <c r="V62" s="117">
        <v>1</v>
      </c>
      <c r="W62" s="93" t="s">
        <v>45</v>
      </c>
      <c r="X62" s="93"/>
      <c r="Y62" s="93"/>
      <c r="Z62" s="93"/>
      <c r="AA62" s="124">
        <v>1</v>
      </c>
      <c r="AB62" s="125">
        <v>0.1</v>
      </c>
      <c r="AC62" s="125">
        <v>0.1</v>
      </c>
      <c r="AD62" s="126">
        <v>0.1</v>
      </c>
      <c r="AE62" s="93">
        <v>1</v>
      </c>
      <c r="AF62" s="127">
        <v>0.55</v>
      </c>
      <c r="AG62" s="127">
        <v>0.55</v>
      </c>
      <c r="AH62" s="117">
        <v>0.55</v>
      </c>
      <c r="AI62" s="93" t="s">
        <v>45</v>
      </c>
      <c r="AJ62" s="93" t="s">
        <v>45</v>
      </c>
      <c r="AK62" s="93" t="s">
        <v>45</v>
      </c>
      <c r="AL62" s="93" t="s">
        <v>45</v>
      </c>
      <c r="AM62" s="93">
        <v>1</v>
      </c>
      <c r="AN62" s="128">
        <v>0.3</v>
      </c>
      <c r="AO62" s="128">
        <v>0.3</v>
      </c>
      <c r="AP62" s="70">
        <v>0.3</v>
      </c>
      <c r="AQ62" s="56" t="s">
        <v>45</v>
      </c>
      <c r="AR62" s="56" t="s">
        <v>45</v>
      </c>
      <c r="AS62" s="56" t="s">
        <v>45</v>
      </c>
      <c r="AT62" s="56" t="s">
        <v>45</v>
      </c>
      <c r="AU62" s="56" t="s">
        <v>45</v>
      </c>
      <c r="AV62" s="56" t="s">
        <v>45</v>
      </c>
      <c r="AW62" s="56" t="s">
        <v>45</v>
      </c>
      <c r="AX62" s="56" t="s">
        <v>45</v>
      </c>
      <c r="AY62" s="131"/>
    </row>
    <row r="63" ht="33" customHeight="true" spans="1:51">
      <c r="A63" s="11"/>
      <c r="B63" s="13">
        <v>22</v>
      </c>
      <c r="C63" s="10" t="s">
        <v>197</v>
      </c>
      <c r="D63" s="10" t="s">
        <v>198</v>
      </c>
      <c r="E63" s="10"/>
      <c r="F63" s="15" t="s">
        <v>192</v>
      </c>
      <c r="G63" s="59">
        <v>1445</v>
      </c>
      <c r="H63" s="68">
        <v>0.9633</v>
      </c>
      <c r="I63" s="79"/>
      <c r="J63" s="79"/>
      <c r="K63" s="93" t="s">
        <v>45</v>
      </c>
      <c r="L63" s="93" t="s">
        <v>45</v>
      </c>
      <c r="M63" s="93" t="s">
        <v>45</v>
      </c>
      <c r="N63" s="93" t="s">
        <v>45</v>
      </c>
      <c r="O63" s="93" t="s">
        <v>45</v>
      </c>
      <c r="P63" s="93" t="s">
        <v>45</v>
      </c>
      <c r="Q63" s="93" t="s">
        <v>45</v>
      </c>
      <c r="R63" s="93" t="s">
        <v>45</v>
      </c>
      <c r="S63" s="93" t="s">
        <v>45</v>
      </c>
      <c r="T63" s="93" t="s">
        <v>45</v>
      </c>
      <c r="U63" s="93" t="s">
        <v>45</v>
      </c>
      <c r="V63" s="93" t="s">
        <v>45</v>
      </c>
      <c r="W63" s="93">
        <v>1500</v>
      </c>
      <c r="X63" s="93">
        <v>1445</v>
      </c>
      <c r="Y63" s="93">
        <v>1445</v>
      </c>
      <c r="Z63" s="94">
        <v>0.9633</v>
      </c>
      <c r="AA63" s="56" t="s">
        <v>45</v>
      </c>
      <c r="AB63" s="56" t="s">
        <v>45</v>
      </c>
      <c r="AC63" s="56" t="s">
        <v>45</v>
      </c>
      <c r="AD63" s="56" t="s">
        <v>45</v>
      </c>
      <c r="AE63" s="56" t="s">
        <v>45</v>
      </c>
      <c r="AF63" s="56" t="s">
        <v>45</v>
      </c>
      <c r="AG63" s="56" t="s">
        <v>45</v>
      </c>
      <c r="AH63" s="56" t="s">
        <v>45</v>
      </c>
      <c r="AI63" s="56" t="s">
        <v>45</v>
      </c>
      <c r="AJ63" s="56" t="s">
        <v>45</v>
      </c>
      <c r="AK63" s="56" t="s">
        <v>45</v>
      </c>
      <c r="AL63" s="56" t="s">
        <v>45</v>
      </c>
      <c r="AM63" s="56" t="s">
        <v>45</v>
      </c>
      <c r="AN63" s="56" t="s">
        <v>45</v>
      </c>
      <c r="AO63" s="56" t="s">
        <v>45</v>
      </c>
      <c r="AP63" s="56" t="s">
        <v>45</v>
      </c>
      <c r="AQ63" s="56" t="s">
        <v>45</v>
      </c>
      <c r="AR63" s="56" t="s">
        <v>45</v>
      </c>
      <c r="AS63" s="56" t="s">
        <v>45</v>
      </c>
      <c r="AT63" s="56" t="s">
        <v>45</v>
      </c>
      <c r="AU63" s="56" t="s">
        <v>45</v>
      </c>
      <c r="AV63" s="56" t="s">
        <v>45</v>
      </c>
      <c r="AW63" s="56" t="s">
        <v>45</v>
      </c>
      <c r="AX63" s="56" t="s">
        <v>45</v>
      </c>
      <c r="AY63" s="131"/>
    </row>
    <row r="64" ht="35" customHeight="true" spans="1:51">
      <c r="A64" s="11"/>
      <c r="B64" s="13">
        <v>23</v>
      </c>
      <c r="C64" s="10" t="s">
        <v>201</v>
      </c>
      <c r="D64" s="10" t="s">
        <v>202</v>
      </c>
      <c r="E64" s="10"/>
      <c r="F64" s="15" t="s">
        <v>192</v>
      </c>
      <c r="G64" s="59">
        <v>82</v>
      </c>
      <c r="H64" s="64">
        <v>0.3628</v>
      </c>
      <c r="I64" s="93"/>
      <c r="J64" s="93"/>
      <c r="K64" s="96">
        <v>24</v>
      </c>
      <c r="L64" s="93">
        <v>0</v>
      </c>
      <c r="M64" s="93">
        <v>0</v>
      </c>
      <c r="N64" s="94">
        <v>0</v>
      </c>
      <c r="O64" s="59" t="s">
        <v>45</v>
      </c>
      <c r="P64" s="59" t="s">
        <v>45</v>
      </c>
      <c r="Q64" s="59" t="s">
        <v>45</v>
      </c>
      <c r="R64" s="59" t="s">
        <v>45</v>
      </c>
      <c r="S64" s="59">
        <v>11</v>
      </c>
      <c r="T64" s="59">
        <v>0</v>
      </c>
      <c r="U64" s="59">
        <v>0</v>
      </c>
      <c r="V64" s="68">
        <v>0</v>
      </c>
      <c r="W64" s="59">
        <v>43</v>
      </c>
      <c r="X64" s="59">
        <v>43</v>
      </c>
      <c r="Y64" s="59">
        <v>43</v>
      </c>
      <c r="Z64" s="68">
        <v>1</v>
      </c>
      <c r="AA64" s="59">
        <v>30</v>
      </c>
      <c r="AB64" s="59">
        <v>0</v>
      </c>
      <c r="AC64" s="59">
        <v>0</v>
      </c>
      <c r="AD64" s="68">
        <v>0</v>
      </c>
      <c r="AE64" s="59">
        <v>59</v>
      </c>
      <c r="AF64" s="59">
        <v>39</v>
      </c>
      <c r="AG64" s="59">
        <v>39</v>
      </c>
      <c r="AH64" s="68">
        <v>0.661</v>
      </c>
      <c r="AI64" s="59">
        <v>19</v>
      </c>
      <c r="AJ64" s="59">
        <v>0</v>
      </c>
      <c r="AK64" s="59">
        <v>0</v>
      </c>
      <c r="AL64" s="68">
        <v>0</v>
      </c>
      <c r="AM64" s="59">
        <v>40</v>
      </c>
      <c r="AN64" s="59">
        <v>0</v>
      </c>
      <c r="AO64" s="59">
        <v>0</v>
      </c>
      <c r="AP64" s="68">
        <v>0</v>
      </c>
      <c r="AQ64" s="93" t="s">
        <v>45</v>
      </c>
      <c r="AR64" s="93" t="s">
        <v>45</v>
      </c>
      <c r="AS64" s="93" t="s">
        <v>45</v>
      </c>
      <c r="AT64" s="93" t="s">
        <v>45</v>
      </c>
      <c r="AU64" s="56" t="s">
        <v>45</v>
      </c>
      <c r="AV64" s="56" t="s">
        <v>45</v>
      </c>
      <c r="AW64" s="56" t="s">
        <v>45</v>
      </c>
      <c r="AX64" s="56" t="s">
        <v>45</v>
      </c>
      <c r="AY64" s="131"/>
    </row>
    <row r="65" ht="30" customHeight="true" spans="1:51">
      <c r="A65" s="11"/>
      <c r="B65" s="13">
        <v>24</v>
      </c>
      <c r="C65" s="10" t="s">
        <v>205</v>
      </c>
      <c r="D65" s="10" t="s">
        <v>206</v>
      </c>
      <c r="E65" s="10"/>
      <c r="F65" s="15" t="s">
        <v>192</v>
      </c>
      <c r="G65" s="59">
        <v>1741</v>
      </c>
      <c r="H65" s="64">
        <v>0.1216</v>
      </c>
      <c r="I65" s="93"/>
      <c r="J65" s="93"/>
      <c r="K65" s="96">
        <v>5558</v>
      </c>
      <c r="L65" s="93">
        <v>0</v>
      </c>
      <c r="M65" s="93">
        <v>0</v>
      </c>
      <c r="N65" s="94">
        <v>0</v>
      </c>
      <c r="O65" s="59">
        <v>104</v>
      </c>
      <c r="P65" s="59">
        <v>0</v>
      </c>
      <c r="Q65" s="59">
        <v>0</v>
      </c>
      <c r="R65" s="68">
        <v>0</v>
      </c>
      <c r="S65" s="59">
        <v>1357</v>
      </c>
      <c r="T65" s="59">
        <v>0</v>
      </c>
      <c r="U65" s="59">
        <v>0</v>
      </c>
      <c r="V65" s="68">
        <v>0</v>
      </c>
      <c r="W65" s="59">
        <v>343</v>
      </c>
      <c r="X65" s="59">
        <v>36</v>
      </c>
      <c r="Y65" s="59">
        <v>36</v>
      </c>
      <c r="Z65" s="68">
        <v>0.105</v>
      </c>
      <c r="AA65" s="59">
        <v>4071</v>
      </c>
      <c r="AB65" s="59">
        <v>1290</v>
      </c>
      <c r="AC65" s="59">
        <v>1290</v>
      </c>
      <c r="AD65" s="68">
        <v>0.3168</v>
      </c>
      <c r="AE65" s="59">
        <v>1538</v>
      </c>
      <c r="AF65" s="59">
        <v>0</v>
      </c>
      <c r="AG65" s="59">
        <v>0</v>
      </c>
      <c r="AH65" s="68">
        <v>0</v>
      </c>
      <c r="AI65" s="59">
        <v>262</v>
      </c>
      <c r="AJ65" s="59">
        <v>0</v>
      </c>
      <c r="AK65" s="59">
        <v>0</v>
      </c>
      <c r="AL65" s="68">
        <v>0</v>
      </c>
      <c r="AM65" s="59">
        <v>1078</v>
      </c>
      <c r="AN65" s="59">
        <v>415</v>
      </c>
      <c r="AO65" s="59">
        <v>415</v>
      </c>
      <c r="AP65" s="68">
        <v>0.385</v>
      </c>
      <c r="AQ65" s="93" t="s">
        <v>45</v>
      </c>
      <c r="AR65" s="93" t="s">
        <v>45</v>
      </c>
      <c r="AS65" s="93" t="s">
        <v>45</v>
      </c>
      <c r="AT65" s="93" t="s">
        <v>45</v>
      </c>
      <c r="AU65" s="56" t="s">
        <v>45</v>
      </c>
      <c r="AV65" s="56" t="s">
        <v>45</v>
      </c>
      <c r="AW65" s="56" t="s">
        <v>45</v>
      </c>
      <c r="AX65" s="56" t="s">
        <v>45</v>
      </c>
      <c r="AY65" s="131"/>
    </row>
    <row r="66" ht="30" customHeight="true" spans="1:51">
      <c r="A66" s="11"/>
      <c r="B66" s="14"/>
      <c r="C66" s="10"/>
      <c r="D66" s="10" t="s">
        <v>209</v>
      </c>
      <c r="E66" s="10"/>
      <c r="F66" s="15" t="s">
        <v>91</v>
      </c>
      <c r="G66" s="54">
        <v>0</v>
      </c>
      <c r="H66" s="63">
        <v>0</v>
      </c>
      <c r="I66" s="79"/>
      <c r="J66" s="79"/>
      <c r="K66" s="96" t="s">
        <v>45</v>
      </c>
      <c r="L66" s="93" t="s">
        <v>45</v>
      </c>
      <c r="M66" s="93" t="s">
        <v>45</v>
      </c>
      <c r="N66" s="93" t="s">
        <v>45</v>
      </c>
      <c r="O66" s="93">
        <v>15</v>
      </c>
      <c r="P66" s="59">
        <v>0</v>
      </c>
      <c r="Q66" s="59">
        <v>0</v>
      </c>
      <c r="R66" s="68">
        <v>0</v>
      </c>
      <c r="S66" s="93">
        <v>9</v>
      </c>
      <c r="T66" s="59">
        <v>0</v>
      </c>
      <c r="U66" s="59">
        <v>0</v>
      </c>
      <c r="V66" s="68">
        <v>0</v>
      </c>
      <c r="W66" s="93">
        <v>4</v>
      </c>
      <c r="X66" s="59">
        <v>0</v>
      </c>
      <c r="Y66" s="59">
        <v>0</v>
      </c>
      <c r="Z66" s="68">
        <v>0</v>
      </c>
      <c r="AA66" s="93">
        <v>20</v>
      </c>
      <c r="AB66" s="59">
        <v>0</v>
      </c>
      <c r="AC66" s="59">
        <v>0</v>
      </c>
      <c r="AD66" s="68">
        <v>0</v>
      </c>
      <c r="AE66" s="93">
        <v>16</v>
      </c>
      <c r="AF66" s="59">
        <v>0</v>
      </c>
      <c r="AG66" s="59">
        <v>0</v>
      </c>
      <c r="AH66" s="68">
        <v>0</v>
      </c>
      <c r="AI66" s="93">
        <v>9</v>
      </c>
      <c r="AJ66" s="59">
        <v>0</v>
      </c>
      <c r="AK66" s="59">
        <v>0</v>
      </c>
      <c r="AL66" s="68">
        <v>0</v>
      </c>
      <c r="AM66" s="93">
        <v>9</v>
      </c>
      <c r="AN66" s="59">
        <v>0</v>
      </c>
      <c r="AO66" s="59">
        <v>0</v>
      </c>
      <c r="AP66" s="68">
        <v>0</v>
      </c>
      <c r="AQ66" s="93" t="s">
        <v>45</v>
      </c>
      <c r="AR66" s="93" t="s">
        <v>45</v>
      </c>
      <c r="AS66" s="93" t="s">
        <v>45</v>
      </c>
      <c r="AT66" s="93" t="s">
        <v>45</v>
      </c>
      <c r="AU66" s="56" t="s">
        <v>45</v>
      </c>
      <c r="AV66" s="56" t="s">
        <v>45</v>
      </c>
      <c r="AW66" s="56" t="s">
        <v>45</v>
      </c>
      <c r="AX66" s="56" t="s">
        <v>45</v>
      </c>
      <c r="AY66" s="154" t="s">
        <v>212</v>
      </c>
    </row>
    <row r="67" ht="30" customHeight="true" spans="1:51">
      <c r="A67" s="11"/>
      <c r="B67" s="14"/>
      <c r="C67" s="10"/>
      <c r="D67" s="10" t="s">
        <v>213</v>
      </c>
      <c r="E67" s="10"/>
      <c r="F67" s="15" t="s">
        <v>91</v>
      </c>
      <c r="G67" s="54">
        <v>0</v>
      </c>
      <c r="H67" s="63">
        <v>0</v>
      </c>
      <c r="I67" s="6"/>
      <c r="J67" s="6"/>
      <c r="K67" s="96" t="s">
        <v>45</v>
      </c>
      <c r="L67" s="93" t="s">
        <v>45</v>
      </c>
      <c r="M67" s="93" t="s">
        <v>45</v>
      </c>
      <c r="N67" s="93" t="s">
        <v>45</v>
      </c>
      <c r="O67" s="93">
        <v>6</v>
      </c>
      <c r="P67" s="59">
        <v>0</v>
      </c>
      <c r="Q67" s="59">
        <v>0</v>
      </c>
      <c r="R67" s="68">
        <v>0</v>
      </c>
      <c r="S67" s="93">
        <v>9</v>
      </c>
      <c r="T67" s="59">
        <v>0</v>
      </c>
      <c r="U67" s="59">
        <v>0</v>
      </c>
      <c r="V67" s="68">
        <v>0</v>
      </c>
      <c r="W67" s="93">
        <v>3</v>
      </c>
      <c r="X67" s="59">
        <v>0</v>
      </c>
      <c r="Y67" s="59">
        <v>0</v>
      </c>
      <c r="Z67" s="68">
        <v>0</v>
      </c>
      <c r="AA67" s="93">
        <v>20</v>
      </c>
      <c r="AB67" s="59">
        <v>0</v>
      </c>
      <c r="AC67" s="59">
        <v>0</v>
      </c>
      <c r="AD67" s="68">
        <v>0</v>
      </c>
      <c r="AE67" s="93">
        <v>9</v>
      </c>
      <c r="AF67" s="59">
        <v>0</v>
      </c>
      <c r="AG67" s="59">
        <v>0</v>
      </c>
      <c r="AH67" s="68">
        <v>0</v>
      </c>
      <c r="AI67" s="93">
        <v>3</v>
      </c>
      <c r="AJ67" s="59">
        <v>0</v>
      </c>
      <c r="AK67" s="59">
        <v>0</v>
      </c>
      <c r="AL67" s="68">
        <v>0</v>
      </c>
      <c r="AM67" s="93">
        <v>5</v>
      </c>
      <c r="AN67" s="59">
        <v>0</v>
      </c>
      <c r="AO67" s="59">
        <v>0</v>
      </c>
      <c r="AP67" s="68">
        <v>0</v>
      </c>
      <c r="AQ67" s="93" t="s">
        <v>45</v>
      </c>
      <c r="AR67" s="93" t="s">
        <v>45</v>
      </c>
      <c r="AS67" s="93" t="s">
        <v>45</v>
      </c>
      <c r="AT67" s="93" t="s">
        <v>45</v>
      </c>
      <c r="AU67" s="56" t="s">
        <v>45</v>
      </c>
      <c r="AV67" s="56" t="s">
        <v>45</v>
      </c>
      <c r="AW67" s="56" t="s">
        <v>45</v>
      </c>
      <c r="AX67" s="56" t="s">
        <v>45</v>
      </c>
      <c r="AY67" s="23"/>
    </row>
    <row r="68" ht="30" customHeight="true" spans="1:51">
      <c r="A68" s="11"/>
      <c r="B68" s="13">
        <v>25</v>
      </c>
      <c r="C68" s="10" t="s">
        <v>214</v>
      </c>
      <c r="D68" s="10" t="s">
        <v>215</v>
      </c>
      <c r="E68" s="10"/>
      <c r="F68" s="15" t="s">
        <v>192</v>
      </c>
      <c r="G68" s="59">
        <v>19190</v>
      </c>
      <c r="H68" s="64">
        <v>0.8343</v>
      </c>
      <c r="I68" s="79"/>
      <c r="J68" s="79"/>
      <c r="K68" s="96" t="s">
        <v>45</v>
      </c>
      <c r="L68" s="93" t="s">
        <v>45</v>
      </c>
      <c r="M68" s="93" t="s">
        <v>45</v>
      </c>
      <c r="N68" s="93" t="s">
        <v>45</v>
      </c>
      <c r="O68" s="93">
        <v>3445</v>
      </c>
      <c r="P68" s="93">
        <v>77</v>
      </c>
      <c r="Q68" s="93">
        <v>2845</v>
      </c>
      <c r="R68" s="94">
        <v>0.8258</v>
      </c>
      <c r="S68" s="93">
        <v>2631</v>
      </c>
      <c r="T68" s="93">
        <v>500</v>
      </c>
      <c r="U68" s="93">
        <v>1780</v>
      </c>
      <c r="V68" s="94">
        <v>0.6765</v>
      </c>
      <c r="W68" s="93">
        <v>1612</v>
      </c>
      <c r="X68" s="93">
        <v>72</v>
      </c>
      <c r="Y68" s="93">
        <v>660</v>
      </c>
      <c r="Z68" s="94">
        <v>0.4094</v>
      </c>
      <c r="AA68" s="93">
        <v>7073</v>
      </c>
      <c r="AB68" s="93">
        <v>250</v>
      </c>
      <c r="AC68" s="93">
        <v>7293</v>
      </c>
      <c r="AD68" s="94">
        <v>1.0003</v>
      </c>
      <c r="AE68" s="93">
        <v>4269</v>
      </c>
      <c r="AF68" s="93">
        <v>30</v>
      </c>
      <c r="AG68" s="93">
        <v>4269</v>
      </c>
      <c r="AH68" s="94">
        <v>1.0068</v>
      </c>
      <c r="AI68" s="93">
        <v>1562</v>
      </c>
      <c r="AJ68" s="93">
        <v>314</v>
      </c>
      <c r="AK68" s="93">
        <v>1121</v>
      </c>
      <c r="AL68" s="94">
        <v>0.7177</v>
      </c>
      <c r="AM68" s="93">
        <v>2408</v>
      </c>
      <c r="AN68" s="93">
        <v>380</v>
      </c>
      <c r="AO68" s="93">
        <v>1193</v>
      </c>
      <c r="AP68" s="94">
        <v>0.4654</v>
      </c>
      <c r="AQ68" s="93" t="s">
        <v>45</v>
      </c>
      <c r="AR68" s="93" t="s">
        <v>45</v>
      </c>
      <c r="AS68" s="93" t="s">
        <v>45</v>
      </c>
      <c r="AT68" s="93" t="s">
        <v>45</v>
      </c>
      <c r="AU68" s="56" t="s">
        <v>45</v>
      </c>
      <c r="AV68" s="56" t="s">
        <v>45</v>
      </c>
      <c r="AW68" s="56" t="s">
        <v>45</v>
      </c>
      <c r="AX68" s="56" t="s">
        <v>45</v>
      </c>
      <c r="AY68" s="131"/>
    </row>
    <row r="69" ht="30" customHeight="true" spans="1:51">
      <c r="A69" s="6"/>
      <c r="B69" s="14"/>
      <c r="C69" s="10"/>
      <c r="D69" s="10" t="s">
        <v>218</v>
      </c>
      <c r="E69" s="10"/>
      <c r="F69" s="15" t="s">
        <v>192</v>
      </c>
      <c r="G69" s="59">
        <v>82190</v>
      </c>
      <c r="H69" s="68">
        <v>0.9557</v>
      </c>
      <c r="I69" s="6"/>
      <c r="J69" s="6"/>
      <c r="K69" s="93" t="s">
        <v>45</v>
      </c>
      <c r="L69" s="93" t="s">
        <v>45</v>
      </c>
      <c r="M69" s="93" t="s">
        <v>45</v>
      </c>
      <c r="N69" s="93" t="s">
        <v>45</v>
      </c>
      <c r="O69" s="93">
        <v>13988</v>
      </c>
      <c r="P69" s="93">
        <v>13332</v>
      </c>
      <c r="Q69" s="93">
        <v>13332</v>
      </c>
      <c r="R69" s="94">
        <v>0.9531</v>
      </c>
      <c r="S69" s="93">
        <v>9360</v>
      </c>
      <c r="T69" s="93">
        <v>8534</v>
      </c>
      <c r="U69" s="93">
        <v>8534</v>
      </c>
      <c r="V69" s="94">
        <v>0.9117</v>
      </c>
      <c r="W69" s="93">
        <v>5735</v>
      </c>
      <c r="X69" s="93">
        <v>4798</v>
      </c>
      <c r="Y69" s="93">
        <v>4798</v>
      </c>
      <c r="Z69" s="94">
        <v>0.8366</v>
      </c>
      <c r="AA69" s="93">
        <v>26880</v>
      </c>
      <c r="AB69" s="93">
        <v>27078</v>
      </c>
      <c r="AC69" s="93">
        <v>27078</v>
      </c>
      <c r="AD69" s="94">
        <v>1.0007</v>
      </c>
      <c r="AE69" s="93">
        <v>15189</v>
      </c>
      <c r="AF69" s="93">
        <v>15256</v>
      </c>
      <c r="AG69" s="93">
        <v>15256</v>
      </c>
      <c r="AH69" s="94">
        <v>1.0044</v>
      </c>
      <c r="AI69" s="93">
        <v>5561</v>
      </c>
      <c r="AJ69" s="93">
        <v>5134</v>
      </c>
      <c r="AK69" s="93">
        <v>5134</v>
      </c>
      <c r="AL69" s="94">
        <v>0.9232</v>
      </c>
      <c r="AM69" s="93">
        <v>9287</v>
      </c>
      <c r="AN69" s="93">
        <v>8058</v>
      </c>
      <c r="AO69" s="93">
        <v>8058</v>
      </c>
      <c r="AP69" s="94">
        <v>0.8677</v>
      </c>
      <c r="AQ69" s="93" t="s">
        <v>45</v>
      </c>
      <c r="AR69" s="93" t="s">
        <v>45</v>
      </c>
      <c r="AS69" s="93" t="s">
        <v>45</v>
      </c>
      <c r="AT69" s="93" t="s">
        <v>45</v>
      </c>
      <c r="AU69" s="56" t="s">
        <v>45</v>
      </c>
      <c r="AV69" s="56" t="s">
        <v>45</v>
      </c>
      <c r="AW69" s="56" t="s">
        <v>45</v>
      </c>
      <c r="AX69" s="56" t="s">
        <v>45</v>
      </c>
      <c r="AY69" s="131"/>
    </row>
    <row r="70" ht="61" customHeight="true" spans="1:51">
      <c r="A70" s="8" t="s">
        <v>219</v>
      </c>
      <c r="B70" s="16">
        <v>26</v>
      </c>
      <c r="C70" s="17" t="s">
        <v>220</v>
      </c>
      <c r="D70" s="10" t="s">
        <v>396</v>
      </c>
      <c r="E70" s="10"/>
      <c r="F70" s="17" t="s">
        <v>562</v>
      </c>
      <c r="G70" s="54">
        <v>27</v>
      </c>
      <c r="H70" s="61">
        <v>4.5</v>
      </c>
      <c r="I70" s="88"/>
      <c r="J70" s="88"/>
      <c r="K70" s="56" t="s">
        <v>45</v>
      </c>
      <c r="L70" s="56" t="s">
        <v>45</v>
      </c>
      <c r="M70" s="54">
        <v>14</v>
      </c>
      <c r="N70" s="56" t="s">
        <v>45</v>
      </c>
      <c r="O70" s="56" t="s">
        <v>45</v>
      </c>
      <c r="P70" s="56" t="s">
        <v>45</v>
      </c>
      <c r="Q70" s="54" t="s">
        <v>45</v>
      </c>
      <c r="R70" s="56" t="s">
        <v>45</v>
      </c>
      <c r="S70" s="56" t="s">
        <v>45</v>
      </c>
      <c r="T70" s="56" t="s">
        <v>45</v>
      </c>
      <c r="U70" s="54">
        <v>3</v>
      </c>
      <c r="V70" s="56" t="s">
        <v>45</v>
      </c>
      <c r="W70" s="56" t="s">
        <v>45</v>
      </c>
      <c r="X70" s="56" t="s">
        <v>45</v>
      </c>
      <c r="Y70" s="54">
        <v>2</v>
      </c>
      <c r="Z70" s="56" t="s">
        <v>45</v>
      </c>
      <c r="AA70" s="56" t="s">
        <v>45</v>
      </c>
      <c r="AB70" s="56" t="s">
        <v>45</v>
      </c>
      <c r="AC70" s="54">
        <v>2</v>
      </c>
      <c r="AD70" s="56" t="s">
        <v>45</v>
      </c>
      <c r="AE70" s="56" t="s">
        <v>45</v>
      </c>
      <c r="AF70" s="56" t="s">
        <v>45</v>
      </c>
      <c r="AG70" s="54">
        <v>2</v>
      </c>
      <c r="AH70" s="56" t="s">
        <v>45</v>
      </c>
      <c r="AI70" s="56" t="s">
        <v>45</v>
      </c>
      <c r="AJ70" s="56" t="s">
        <v>45</v>
      </c>
      <c r="AK70" s="54">
        <v>1</v>
      </c>
      <c r="AL70" s="56" t="s">
        <v>45</v>
      </c>
      <c r="AM70" s="56" t="s">
        <v>45</v>
      </c>
      <c r="AN70" s="56" t="s">
        <v>45</v>
      </c>
      <c r="AO70" s="54">
        <v>3</v>
      </c>
      <c r="AP70" s="56" t="s">
        <v>45</v>
      </c>
      <c r="AQ70" s="56" t="s">
        <v>45</v>
      </c>
      <c r="AR70" s="56" t="s">
        <v>45</v>
      </c>
      <c r="AS70" s="56" t="s">
        <v>45</v>
      </c>
      <c r="AT70" s="109" t="s">
        <v>45</v>
      </c>
      <c r="AU70" s="56" t="s">
        <v>45</v>
      </c>
      <c r="AV70" s="56" t="s">
        <v>45</v>
      </c>
      <c r="AW70" s="56" t="s">
        <v>45</v>
      </c>
      <c r="AX70" s="109" t="s">
        <v>45</v>
      </c>
      <c r="AY70" s="135" t="s">
        <v>223</v>
      </c>
    </row>
    <row r="71" ht="30" customHeight="true" spans="1:51">
      <c r="A71" s="11"/>
      <c r="B71" s="18"/>
      <c r="C71" s="19"/>
      <c r="D71" s="10" t="s">
        <v>224</v>
      </c>
      <c r="E71" s="10"/>
      <c r="F71" s="17" t="s">
        <v>562</v>
      </c>
      <c r="G71" s="136">
        <v>1174</v>
      </c>
      <c r="H71" s="137">
        <v>0.2396</v>
      </c>
      <c r="I71" s="11"/>
      <c r="J71" s="11"/>
      <c r="K71" s="119" t="s">
        <v>45</v>
      </c>
      <c r="L71" s="119" t="s">
        <v>45</v>
      </c>
      <c r="M71" s="119" t="s">
        <v>45</v>
      </c>
      <c r="N71" s="119" t="s">
        <v>45</v>
      </c>
      <c r="O71" s="119">
        <v>707</v>
      </c>
      <c r="P71" s="119">
        <v>97</v>
      </c>
      <c r="Q71" s="119">
        <v>210</v>
      </c>
      <c r="R71" s="120">
        <v>0.297</v>
      </c>
      <c r="S71" s="119">
        <v>498</v>
      </c>
      <c r="T71" s="119">
        <v>22</v>
      </c>
      <c r="U71" s="119">
        <v>22</v>
      </c>
      <c r="V71" s="120">
        <v>0.0442</v>
      </c>
      <c r="W71" s="119">
        <v>348</v>
      </c>
      <c r="X71" s="119">
        <v>83</v>
      </c>
      <c r="Y71" s="119">
        <v>151</v>
      </c>
      <c r="Z71" s="120">
        <v>0.4339</v>
      </c>
      <c r="AA71" s="119">
        <v>1566</v>
      </c>
      <c r="AB71" s="119">
        <v>388</v>
      </c>
      <c r="AC71" s="119">
        <v>388</v>
      </c>
      <c r="AD71" s="120">
        <v>0.2478</v>
      </c>
      <c r="AE71" s="119">
        <v>867</v>
      </c>
      <c r="AF71" s="119">
        <v>83</v>
      </c>
      <c r="AG71" s="119">
        <v>233</v>
      </c>
      <c r="AH71" s="120">
        <v>0.2687</v>
      </c>
      <c r="AI71" s="119">
        <v>267</v>
      </c>
      <c r="AJ71" s="119">
        <v>12</v>
      </c>
      <c r="AK71" s="119">
        <v>12</v>
      </c>
      <c r="AL71" s="120">
        <v>0.0449</v>
      </c>
      <c r="AM71" s="119">
        <v>647</v>
      </c>
      <c r="AN71" s="119">
        <v>41</v>
      </c>
      <c r="AO71" s="119">
        <v>158</v>
      </c>
      <c r="AP71" s="120">
        <v>0.2442</v>
      </c>
      <c r="AQ71" s="56" t="s">
        <v>45</v>
      </c>
      <c r="AR71" s="56" t="s">
        <v>45</v>
      </c>
      <c r="AS71" s="56" t="s">
        <v>45</v>
      </c>
      <c r="AT71" s="56" t="s">
        <v>45</v>
      </c>
      <c r="AU71" s="56" t="s">
        <v>45</v>
      </c>
      <c r="AV71" s="56" t="s">
        <v>45</v>
      </c>
      <c r="AW71" s="56" t="s">
        <v>45</v>
      </c>
      <c r="AX71" s="56" t="s">
        <v>45</v>
      </c>
      <c r="AY71" s="131"/>
    </row>
    <row r="72" ht="30" customHeight="true" spans="1:51">
      <c r="A72" s="11"/>
      <c r="B72" s="18"/>
      <c r="C72" s="19"/>
      <c r="D72" s="10" t="s">
        <v>225</v>
      </c>
      <c r="E72" s="10"/>
      <c r="F72" s="17" t="s">
        <v>562</v>
      </c>
      <c r="G72" s="136">
        <v>3503</v>
      </c>
      <c r="H72" s="137">
        <v>0.2895</v>
      </c>
      <c r="I72" s="11"/>
      <c r="J72" s="11"/>
      <c r="K72" s="119" t="s">
        <v>45</v>
      </c>
      <c r="L72" s="119" t="s">
        <v>45</v>
      </c>
      <c r="M72" s="119" t="s">
        <v>45</v>
      </c>
      <c r="N72" s="119" t="s">
        <v>45</v>
      </c>
      <c r="O72" s="119">
        <v>1697</v>
      </c>
      <c r="P72" s="119">
        <v>186</v>
      </c>
      <c r="Q72" s="119">
        <v>520</v>
      </c>
      <c r="R72" s="120">
        <v>0.3064</v>
      </c>
      <c r="S72" s="119">
        <v>1256</v>
      </c>
      <c r="T72" s="119">
        <v>51</v>
      </c>
      <c r="U72" s="119">
        <v>51</v>
      </c>
      <c r="V72" s="120">
        <v>0.0406</v>
      </c>
      <c r="W72" s="119">
        <v>875</v>
      </c>
      <c r="X72" s="119">
        <v>227</v>
      </c>
      <c r="Y72" s="119">
        <v>561</v>
      </c>
      <c r="Z72" s="120">
        <v>0.6411</v>
      </c>
      <c r="AA72" s="119">
        <v>3955</v>
      </c>
      <c r="AB72" s="119">
        <v>1048</v>
      </c>
      <c r="AC72" s="119">
        <v>1048</v>
      </c>
      <c r="AD72" s="120">
        <v>0.265</v>
      </c>
      <c r="AE72" s="119">
        <v>2132</v>
      </c>
      <c r="AF72" s="119">
        <v>512</v>
      </c>
      <c r="AG72" s="119">
        <v>1006</v>
      </c>
      <c r="AH72" s="120">
        <v>0.4719</v>
      </c>
      <c r="AI72" s="119">
        <v>669</v>
      </c>
      <c r="AJ72" s="119">
        <v>70</v>
      </c>
      <c r="AK72" s="119">
        <v>70</v>
      </c>
      <c r="AL72" s="120">
        <v>0.1046</v>
      </c>
      <c r="AM72" s="119">
        <v>1516</v>
      </c>
      <c r="AN72" s="119">
        <v>247</v>
      </c>
      <c r="AO72" s="119">
        <v>247</v>
      </c>
      <c r="AP72" s="120">
        <v>0.1629</v>
      </c>
      <c r="AQ72" s="56" t="s">
        <v>45</v>
      </c>
      <c r="AR72" s="56" t="s">
        <v>45</v>
      </c>
      <c r="AS72" s="56" t="s">
        <v>45</v>
      </c>
      <c r="AT72" s="56" t="s">
        <v>45</v>
      </c>
      <c r="AU72" s="56" t="s">
        <v>45</v>
      </c>
      <c r="AV72" s="56" t="s">
        <v>45</v>
      </c>
      <c r="AW72" s="56" t="s">
        <v>45</v>
      </c>
      <c r="AX72" s="56" t="s">
        <v>45</v>
      </c>
      <c r="AY72" s="131"/>
    </row>
    <row r="73" ht="50" customHeight="true" spans="1:51">
      <c r="A73" s="11"/>
      <c r="B73" s="20"/>
      <c r="C73" s="21"/>
      <c r="D73" s="10" t="s">
        <v>226</v>
      </c>
      <c r="E73" s="10"/>
      <c r="F73" s="17" t="s">
        <v>562</v>
      </c>
      <c r="G73" s="136">
        <v>41</v>
      </c>
      <c r="H73" s="137">
        <v>2.7333</v>
      </c>
      <c r="I73" s="6"/>
      <c r="J73" s="6"/>
      <c r="K73" s="119" t="s">
        <v>45</v>
      </c>
      <c r="L73" s="119" t="s">
        <v>45</v>
      </c>
      <c r="M73" s="119" t="s">
        <v>45</v>
      </c>
      <c r="N73" s="119" t="s">
        <v>45</v>
      </c>
      <c r="O73" s="119" t="s">
        <v>45</v>
      </c>
      <c r="P73" s="119" t="s">
        <v>45</v>
      </c>
      <c r="Q73" s="119" t="s">
        <v>45</v>
      </c>
      <c r="R73" s="119" t="s">
        <v>45</v>
      </c>
      <c r="S73" s="119" t="s">
        <v>45</v>
      </c>
      <c r="T73" s="119" t="s">
        <v>45</v>
      </c>
      <c r="U73" s="119" t="s">
        <v>45</v>
      </c>
      <c r="V73" s="119" t="s">
        <v>45</v>
      </c>
      <c r="W73" s="119" t="s">
        <v>45</v>
      </c>
      <c r="X73" s="119" t="s">
        <v>45</v>
      </c>
      <c r="Y73" s="119">
        <v>20</v>
      </c>
      <c r="Z73" s="153">
        <v>1</v>
      </c>
      <c r="AA73" s="119" t="s">
        <v>45</v>
      </c>
      <c r="AB73" s="119" t="s">
        <v>45</v>
      </c>
      <c r="AC73" s="119" t="s">
        <v>45</v>
      </c>
      <c r="AD73" s="119" t="s">
        <v>45</v>
      </c>
      <c r="AE73" s="119" t="s">
        <v>45</v>
      </c>
      <c r="AF73" s="119" t="s">
        <v>45</v>
      </c>
      <c r="AG73" s="119" t="s">
        <v>45</v>
      </c>
      <c r="AH73" s="119" t="s">
        <v>45</v>
      </c>
      <c r="AI73" s="119" t="s">
        <v>45</v>
      </c>
      <c r="AJ73" s="119" t="s">
        <v>45</v>
      </c>
      <c r="AK73" s="119" t="s">
        <v>45</v>
      </c>
      <c r="AL73" s="119" t="s">
        <v>45</v>
      </c>
      <c r="AM73" s="119" t="s">
        <v>45</v>
      </c>
      <c r="AN73" s="119">
        <v>21</v>
      </c>
      <c r="AO73" s="119">
        <v>21</v>
      </c>
      <c r="AP73" s="153">
        <v>1</v>
      </c>
      <c r="AQ73" s="56" t="s">
        <v>45</v>
      </c>
      <c r="AR73" s="56" t="s">
        <v>45</v>
      </c>
      <c r="AS73" s="56" t="s">
        <v>45</v>
      </c>
      <c r="AT73" s="56" t="s">
        <v>45</v>
      </c>
      <c r="AU73" s="56" t="s">
        <v>45</v>
      </c>
      <c r="AV73" s="56" t="s">
        <v>45</v>
      </c>
      <c r="AW73" s="56" t="s">
        <v>45</v>
      </c>
      <c r="AX73" s="56" t="s">
        <v>45</v>
      </c>
      <c r="AY73" s="131"/>
    </row>
    <row r="74" ht="30" customHeight="true" spans="1:51">
      <c r="A74" s="11"/>
      <c r="B74" s="13">
        <v>27</v>
      </c>
      <c r="C74" s="10" t="s">
        <v>227</v>
      </c>
      <c r="D74" s="15" t="s">
        <v>228</v>
      </c>
      <c r="E74" s="28" t="s">
        <v>229</v>
      </c>
      <c r="F74" s="15" t="s">
        <v>562</v>
      </c>
      <c r="G74" s="137">
        <v>0.9997</v>
      </c>
      <c r="H74" s="119" t="s">
        <v>45</v>
      </c>
      <c r="I74" s="145"/>
      <c r="J74" s="145"/>
      <c r="K74" s="119" t="s">
        <v>45</v>
      </c>
      <c r="L74" s="119" t="s">
        <v>45</v>
      </c>
      <c r="M74" s="119" t="s">
        <v>45</v>
      </c>
      <c r="N74" s="119" t="s">
        <v>45</v>
      </c>
      <c r="O74" s="119" t="s">
        <v>231</v>
      </c>
      <c r="P74" s="137">
        <v>0.994</v>
      </c>
      <c r="Q74" s="137">
        <v>0.998</v>
      </c>
      <c r="R74" s="119" t="s">
        <v>45</v>
      </c>
      <c r="S74" s="119" t="s">
        <v>231</v>
      </c>
      <c r="T74" s="151">
        <v>1</v>
      </c>
      <c r="U74" s="151">
        <v>1</v>
      </c>
      <c r="V74" s="119" t="s">
        <v>45</v>
      </c>
      <c r="W74" s="119" t="s">
        <v>231</v>
      </c>
      <c r="X74" s="151">
        <v>1</v>
      </c>
      <c r="Y74" s="151">
        <v>1</v>
      </c>
      <c r="Z74" s="119" t="s">
        <v>45</v>
      </c>
      <c r="AA74" s="119" t="s">
        <v>231</v>
      </c>
      <c r="AB74" s="151">
        <v>1</v>
      </c>
      <c r="AC74" s="151">
        <v>1</v>
      </c>
      <c r="AD74" s="119" t="s">
        <v>45</v>
      </c>
      <c r="AE74" s="119" t="s">
        <v>231</v>
      </c>
      <c r="AF74" s="151">
        <v>1</v>
      </c>
      <c r="AG74" s="151">
        <v>1</v>
      </c>
      <c r="AH74" s="119" t="s">
        <v>45</v>
      </c>
      <c r="AI74" s="119" t="s">
        <v>231</v>
      </c>
      <c r="AJ74" s="151">
        <v>1</v>
      </c>
      <c r="AK74" s="151">
        <v>1</v>
      </c>
      <c r="AL74" s="119" t="s">
        <v>45</v>
      </c>
      <c r="AM74" s="119" t="s">
        <v>231</v>
      </c>
      <c r="AN74" s="151">
        <v>1</v>
      </c>
      <c r="AO74" s="151">
        <v>1</v>
      </c>
      <c r="AP74" s="119" t="s">
        <v>45</v>
      </c>
      <c r="AQ74" s="56" t="s">
        <v>45</v>
      </c>
      <c r="AR74" s="56" t="s">
        <v>45</v>
      </c>
      <c r="AS74" s="56" t="s">
        <v>45</v>
      </c>
      <c r="AT74" s="56" t="s">
        <v>45</v>
      </c>
      <c r="AU74" s="56" t="s">
        <v>45</v>
      </c>
      <c r="AV74" s="56" t="s">
        <v>45</v>
      </c>
      <c r="AW74" s="56" t="s">
        <v>45</v>
      </c>
      <c r="AX74" s="56" t="s">
        <v>45</v>
      </c>
      <c r="AY74" s="132"/>
    </row>
    <row r="75" ht="30" customHeight="true" spans="1:51">
      <c r="A75" s="11"/>
      <c r="B75" s="14"/>
      <c r="C75" s="10"/>
      <c r="D75" s="15"/>
      <c r="E75" s="10" t="s">
        <v>232</v>
      </c>
      <c r="F75" s="15" t="s">
        <v>562</v>
      </c>
      <c r="G75" s="136">
        <v>1505</v>
      </c>
      <c r="H75" s="119" t="s">
        <v>45</v>
      </c>
      <c r="I75" s="11"/>
      <c r="J75" s="11"/>
      <c r="K75" s="119" t="s">
        <v>45</v>
      </c>
      <c r="L75" s="119" t="s">
        <v>45</v>
      </c>
      <c r="M75" s="119" t="s">
        <v>45</v>
      </c>
      <c r="N75" s="119" t="s">
        <v>45</v>
      </c>
      <c r="O75" s="119" t="s">
        <v>45</v>
      </c>
      <c r="P75" s="136">
        <v>331</v>
      </c>
      <c r="Q75" s="136">
        <v>998</v>
      </c>
      <c r="R75" s="119" t="s">
        <v>45</v>
      </c>
      <c r="S75" s="119" t="s">
        <v>45</v>
      </c>
      <c r="T75" s="136">
        <v>15</v>
      </c>
      <c r="U75" s="136">
        <v>44</v>
      </c>
      <c r="V75" s="119" t="s">
        <v>45</v>
      </c>
      <c r="W75" s="119" t="s">
        <v>45</v>
      </c>
      <c r="X75" s="136">
        <v>10</v>
      </c>
      <c r="Y75" s="136">
        <v>36</v>
      </c>
      <c r="Z75" s="119" t="s">
        <v>45</v>
      </c>
      <c r="AA75" s="119" t="s">
        <v>45</v>
      </c>
      <c r="AB75" s="136">
        <v>84</v>
      </c>
      <c r="AC75" s="136">
        <v>260</v>
      </c>
      <c r="AD75" s="119" t="s">
        <v>45</v>
      </c>
      <c r="AE75" s="119" t="s">
        <v>45</v>
      </c>
      <c r="AF75" s="136">
        <v>13</v>
      </c>
      <c r="AG75" s="136">
        <v>29</v>
      </c>
      <c r="AH75" s="119" t="s">
        <v>45</v>
      </c>
      <c r="AI75" s="119" t="s">
        <v>45</v>
      </c>
      <c r="AJ75" s="136">
        <v>1</v>
      </c>
      <c r="AK75" s="136">
        <v>9</v>
      </c>
      <c r="AL75" s="119" t="s">
        <v>45</v>
      </c>
      <c r="AM75" s="119" t="s">
        <v>45</v>
      </c>
      <c r="AN75" s="136">
        <v>34</v>
      </c>
      <c r="AO75" s="136">
        <v>129</v>
      </c>
      <c r="AP75" s="119" t="s">
        <v>45</v>
      </c>
      <c r="AQ75" s="56" t="s">
        <v>45</v>
      </c>
      <c r="AR75" s="56" t="s">
        <v>45</v>
      </c>
      <c r="AS75" s="56" t="s">
        <v>45</v>
      </c>
      <c r="AT75" s="56" t="s">
        <v>45</v>
      </c>
      <c r="AU75" s="56" t="s">
        <v>45</v>
      </c>
      <c r="AV75" s="56" t="s">
        <v>45</v>
      </c>
      <c r="AW75" s="56" t="s">
        <v>45</v>
      </c>
      <c r="AX75" s="56" t="s">
        <v>45</v>
      </c>
      <c r="AY75" s="132"/>
    </row>
    <row r="76" ht="30" customHeight="true" spans="1:51">
      <c r="A76" s="11"/>
      <c r="B76" s="14"/>
      <c r="C76" s="10"/>
      <c r="D76" s="15" t="s">
        <v>233</v>
      </c>
      <c r="E76" s="28" t="s">
        <v>229</v>
      </c>
      <c r="F76" s="15" t="s">
        <v>562</v>
      </c>
      <c r="G76" s="137">
        <v>0.9963</v>
      </c>
      <c r="H76" s="119" t="s">
        <v>45</v>
      </c>
      <c r="I76" s="11"/>
      <c r="J76" s="11"/>
      <c r="K76" s="119" t="s">
        <v>45</v>
      </c>
      <c r="L76" s="119" t="s">
        <v>45</v>
      </c>
      <c r="M76" s="119" t="s">
        <v>45</v>
      </c>
      <c r="N76" s="119" t="s">
        <v>45</v>
      </c>
      <c r="O76" s="136" t="s">
        <v>234</v>
      </c>
      <c r="P76" s="137">
        <v>0.994</v>
      </c>
      <c r="Q76" s="137">
        <v>0.998</v>
      </c>
      <c r="R76" s="119" t="s">
        <v>45</v>
      </c>
      <c r="S76" s="136" t="s">
        <v>234</v>
      </c>
      <c r="T76" s="151">
        <v>1</v>
      </c>
      <c r="U76" s="151">
        <v>1</v>
      </c>
      <c r="V76" s="119" t="s">
        <v>45</v>
      </c>
      <c r="W76" s="136" t="s">
        <v>234</v>
      </c>
      <c r="X76" s="151">
        <v>1</v>
      </c>
      <c r="Y76" s="151">
        <v>1</v>
      </c>
      <c r="Z76" s="119" t="s">
        <v>45</v>
      </c>
      <c r="AA76" s="136" t="s">
        <v>234</v>
      </c>
      <c r="AB76" s="151">
        <v>1</v>
      </c>
      <c r="AC76" s="151">
        <v>1</v>
      </c>
      <c r="AD76" s="119" t="s">
        <v>45</v>
      </c>
      <c r="AE76" s="136" t="s">
        <v>234</v>
      </c>
      <c r="AF76" s="151">
        <v>1</v>
      </c>
      <c r="AG76" s="151">
        <v>1</v>
      </c>
      <c r="AH76" s="119" t="s">
        <v>45</v>
      </c>
      <c r="AI76" s="136" t="s">
        <v>234</v>
      </c>
      <c r="AJ76" s="151">
        <v>1</v>
      </c>
      <c r="AK76" s="151">
        <v>1</v>
      </c>
      <c r="AL76" s="119" t="s">
        <v>45</v>
      </c>
      <c r="AM76" s="136" t="s">
        <v>234</v>
      </c>
      <c r="AN76" s="151">
        <v>1</v>
      </c>
      <c r="AO76" s="137">
        <v>0.976</v>
      </c>
      <c r="AP76" s="119" t="s">
        <v>45</v>
      </c>
      <c r="AQ76" s="56" t="s">
        <v>45</v>
      </c>
      <c r="AR76" s="56" t="s">
        <v>45</v>
      </c>
      <c r="AS76" s="56" t="s">
        <v>45</v>
      </c>
      <c r="AT76" s="56" t="s">
        <v>45</v>
      </c>
      <c r="AU76" s="56" t="s">
        <v>45</v>
      </c>
      <c r="AV76" s="56" t="s">
        <v>45</v>
      </c>
      <c r="AW76" s="56" t="s">
        <v>45</v>
      </c>
      <c r="AX76" s="56" t="s">
        <v>45</v>
      </c>
      <c r="AY76" s="132"/>
    </row>
    <row r="77" ht="30" customHeight="true" spans="1:51">
      <c r="A77" s="11"/>
      <c r="B77" s="14"/>
      <c r="C77" s="10"/>
      <c r="D77" s="15"/>
      <c r="E77" s="10" t="s">
        <v>232</v>
      </c>
      <c r="F77" s="15" t="s">
        <v>562</v>
      </c>
      <c r="G77" s="136">
        <v>1500</v>
      </c>
      <c r="H77" s="119" t="s">
        <v>45</v>
      </c>
      <c r="I77" s="11"/>
      <c r="J77" s="11"/>
      <c r="K77" s="119" t="s">
        <v>45</v>
      </c>
      <c r="L77" s="119" t="s">
        <v>45</v>
      </c>
      <c r="M77" s="119" t="s">
        <v>45</v>
      </c>
      <c r="N77" s="119" t="s">
        <v>45</v>
      </c>
      <c r="O77" s="119" t="s">
        <v>45</v>
      </c>
      <c r="P77" s="136">
        <v>331</v>
      </c>
      <c r="Q77" s="136">
        <v>998</v>
      </c>
      <c r="R77" s="119" t="s">
        <v>45</v>
      </c>
      <c r="S77" s="119" t="s">
        <v>45</v>
      </c>
      <c r="T77" s="136">
        <v>15</v>
      </c>
      <c r="U77" s="136">
        <v>44</v>
      </c>
      <c r="V77" s="119" t="s">
        <v>45</v>
      </c>
      <c r="W77" s="119" t="s">
        <v>45</v>
      </c>
      <c r="X77" s="136">
        <v>10</v>
      </c>
      <c r="Y77" s="136">
        <v>36</v>
      </c>
      <c r="Z77" s="119" t="s">
        <v>45</v>
      </c>
      <c r="AA77" s="119" t="s">
        <v>45</v>
      </c>
      <c r="AB77" s="136">
        <v>84</v>
      </c>
      <c r="AC77" s="136">
        <v>260</v>
      </c>
      <c r="AD77" s="119" t="s">
        <v>45</v>
      </c>
      <c r="AE77" s="119" t="s">
        <v>45</v>
      </c>
      <c r="AF77" s="136">
        <v>13</v>
      </c>
      <c r="AG77" s="136">
        <v>29</v>
      </c>
      <c r="AH77" s="119" t="s">
        <v>45</v>
      </c>
      <c r="AI77" s="119" t="s">
        <v>45</v>
      </c>
      <c r="AJ77" s="136">
        <v>1</v>
      </c>
      <c r="AK77" s="136">
        <v>9</v>
      </c>
      <c r="AL77" s="119" t="s">
        <v>45</v>
      </c>
      <c r="AM77" s="119" t="s">
        <v>45</v>
      </c>
      <c r="AN77" s="136">
        <v>31</v>
      </c>
      <c r="AO77" s="136">
        <v>124</v>
      </c>
      <c r="AP77" s="119" t="s">
        <v>45</v>
      </c>
      <c r="AQ77" s="56" t="s">
        <v>45</v>
      </c>
      <c r="AR77" s="56" t="s">
        <v>45</v>
      </c>
      <c r="AS77" s="56" t="s">
        <v>45</v>
      </c>
      <c r="AT77" s="56" t="s">
        <v>45</v>
      </c>
      <c r="AU77" s="56" t="s">
        <v>45</v>
      </c>
      <c r="AV77" s="56" t="s">
        <v>45</v>
      </c>
      <c r="AW77" s="56" t="s">
        <v>45</v>
      </c>
      <c r="AX77" s="56" t="s">
        <v>45</v>
      </c>
      <c r="AY77" s="155"/>
    </row>
    <row r="78" ht="30" customHeight="true" spans="1:51">
      <c r="A78" s="11"/>
      <c r="B78" s="13">
        <v>28</v>
      </c>
      <c r="C78" s="10" t="s">
        <v>235</v>
      </c>
      <c r="D78" s="15" t="s">
        <v>236</v>
      </c>
      <c r="E78" s="28" t="s">
        <v>237</v>
      </c>
      <c r="F78" s="15" t="s">
        <v>562</v>
      </c>
      <c r="G78" s="136">
        <v>6780</v>
      </c>
      <c r="H78" s="138">
        <v>0.2659</v>
      </c>
      <c r="I78" s="119"/>
      <c r="J78" s="119"/>
      <c r="K78" s="146" t="s">
        <v>45</v>
      </c>
      <c r="L78" s="119" t="s">
        <v>45</v>
      </c>
      <c r="M78" s="119" t="s">
        <v>45</v>
      </c>
      <c r="N78" s="119" t="s">
        <v>45</v>
      </c>
      <c r="O78" s="119">
        <v>3000</v>
      </c>
      <c r="P78" s="119">
        <v>1655</v>
      </c>
      <c r="Q78" s="119">
        <v>1655</v>
      </c>
      <c r="R78" s="120">
        <v>0.5517</v>
      </c>
      <c r="S78" s="119">
        <v>3500</v>
      </c>
      <c r="T78" s="119">
        <v>233</v>
      </c>
      <c r="U78" s="119">
        <v>233</v>
      </c>
      <c r="V78" s="120">
        <v>0.0666</v>
      </c>
      <c r="W78" s="119">
        <v>3000</v>
      </c>
      <c r="X78" s="119">
        <v>785</v>
      </c>
      <c r="Y78" s="119">
        <v>1137</v>
      </c>
      <c r="Z78" s="120">
        <v>0.379</v>
      </c>
      <c r="AA78" s="119">
        <v>5500</v>
      </c>
      <c r="AB78" s="119">
        <v>789</v>
      </c>
      <c r="AC78" s="119">
        <v>1302</v>
      </c>
      <c r="AD78" s="120">
        <v>0.2367</v>
      </c>
      <c r="AE78" s="119">
        <v>4500</v>
      </c>
      <c r="AF78" s="119">
        <v>1701</v>
      </c>
      <c r="AG78" s="119">
        <v>1780</v>
      </c>
      <c r="AH78" s="120">
        <v>0.3956</v>
      </c>
      <c r="AI78" s="119">
        <v>2000</v>
      </c>
      <c r="AJ78" s="119">
        <v>146</v>
      </c>
      <c r="AK78" s="119">
        <v>521</v>
      </c>
      <c r="AL78" s="120">
        <v>0.2605</v>
      </c>
      <c r="AM78" s="119">
        <v>4000</v>
      </c>
      <c r="AN78" s="119">
        <v>3</v>
      </c>
      <c r="AO78" s="119">
        <v>152</v>
      </c>
      <c r="AP78" s="120">
        <v>0.038</v>
      </c>
      <c r="AQ78" s="56" t="s">
        <v>45</v>
      </c>
      <c r="AR78" s="56" t="s">
        <v>45</v>
      </c>
      <c r="AS78" s="56" t="s">
        <v>45</v>
      </c>
      <c r="AT78" s="56" t="s">
        <v>45</v>
      </c>
      <c r="AU78" s="56" t="s">
        <v>45</v>
      </c>
      <c r="AV78" s="56" t="s">
        <v>45</v>
      </c>
      <c r="AW78" s="56" t="s">
        <v>45</v>
      </c>
      <c r="AX78" s="56" t="s">
        <v>45</v>
      </c>
      <c r="AY78" s="131"/>
    </row>
    <row r="79" ht="30" customHeight="true" spans="1:51">
      <c r="A79" s="11"/>
      <c r="B79" s="14"/>
      <c r="C79" s="10"/>
      <c r="D79" s="15"/>
      <c r="E79" s="28" t="s">
        <v>238</v>
      </c>
      <c r="F79" s="15" t="s">
        <v>562</v>
      </c>
      <c r="G79" s="136">
        <v>4204</v>
      </c>
      <c r="H79" s="138">
        <v>0.2473</v>
      </c>
      <c r="I79" s="89"/>
      <c r="J79" s="89"/>
      <c r="K79" s="146" t="s">
        <v>45</v>
      </c>
      <c r="L79" s="119" t="s">
        <v>45</v>
      </c>
      <c r="M79" s="119" t="s">
        <v>45</v>
      </c>
      <c r="N79" s="119" t="s">
        <v>45</v>
      </c>
      <c r="O79" s="119">
        <v>3000</v>
      </c>
      <c r="P79" s="119">
        <v>1654</v>
      </c>
      <c r="Q79" s="119">
        <v>1654</v>
      </c>
      <c r="R79" s="120">
        <v>0.5513</v>
      </c>
      <c r="S79" s="119">
        <v>1800</v>
      </c>
      <c r="T79" s="119">
        <v>54</v>
      </c>
      <c r="U79" s="119">
        <v>54</v>
      </c>
      <c r="V79" s="120">
        <v>0.03</v>
      </c>
      <c r="W79" s="119">
        <v>1500</v>
      </c>
      <c r="X79" s="119">
        <v>480</v>
      </c>
      <c r="Y79" s="119">
        <v>570</v>
      </c>
      <c r="Z79" s="120">
        <v>0.38</v>
      </c>
      <c r="AA79" s="119">
        <v>4000</v>
      </c>
      <c r="AB79" s="119">
        <v>381</v>
      </c>
      <c r="AC79" s="119">
        <v>635</v>
      </c>
      <c r="AD79" s="120">
        <v>0.1588</v>
      </c>
      <c r="AE79" s="119">
        <v>3000</v>
      </c>
      <c r="AF79" s="119">
        <v>761</v>
      </c>
      <c r="AG79" s="119">
        <v>957</v>
      </c>
      <c r="AH79" s="120">
        <v>0.319</v>
      </c>
      <c r="AI79" s="119">
        <v>1200</v>
      </c>
      <c r="AJ79" s="119">
        <v>86</v>
      </c>
      <c r="AK79" s="119">
        <v>200</v>
      </c>
      <c r="AL79" s="120">
        <v>0.1667</v>
      </c>
      <c r="AM79" s="119">
        <v>2500</v>
      </c>
      <c r="AN79" s="119">
        <v>15</v>
      </c>
      <c r="AO79" s="119">
        <v>134</v>
      </c>
      <c r="AP79" s="120">
        <v>0.0536</v>
      </c>
      <c r="AQ79" s="56" t="s">
        <v>45</v>
      </c>
      <c r="AR79" s="56" t="s">
        <v>45</v>
      </c>
      <c r="AS79" s="56" t="s">
        <v>45</v>
      </c>
      <c r="AT79" s="56" t="s">
        <v>45</v>
      </c>
      <c r="AU79" s="56" t="s">
        <v>45</v>
      </c>
      <c r="AV79" s="56" t="s">
        <v>45</v>
      </c>
      <c r="AW79" s="56" t="s">
        <v>45</v>
      </c>
      <c r="AX79" s="56" t="s">
        <v>45</v>
      </c>
      <c r="AY79" s="131"/>
    </row>
    <row r="80" ht="30" customHeight="true" spans="1:51">
      <c r="A80" s="6"/>
      <c r="B80" s="14"/>
      <c r="C80" s="10"/>
      <c r="D80" s="15" t="s">
        <v>239</v>
      </c>
      <c r="E80" s="15"/>
      <c r="F80" s="15" t="s">
        <v>562</v>
      </c>
      <c r="G80" s="136">
        <v>8111</v>
      </c>
      <c r="H80" s="138">
        <v>0.4269</v>
      </c>
      <c r="I80" s="89"/>
      <c r="J80" s="89"/>
      <c r="K80" s="146" t="s">
        <v>45</v>
      </c>
      <c r="L80" s="119" t="s">
        <v>45</v>
      </c>
      <c r="M80" s="119" t="s">
        <v>45</v>
      </c>
      <c r="N80" s="119" t="s">
        <v>45</v>
      </c>
      <c r="O80" s="119">
        <v>2500</v>
      </c>
      <c r="P80" s="119">
        <v>1301</v>
      </c>
      <c r="Q80" s="119">
        <v>1301</v>
      </c>
      <c r="R80" s="120">
        <v>0.5204</v>
      </c>
      <c r="S80" s="119">
        <v>2500</v>
      </c>
      <c r="T80" s="119">
        <v>293</v>
      </c>
      <c r="U80" s="119">
        <v>293</v>
      </c>
      <c r="V80" s="120">
        <v>0.1172</v>
      </c>
      <c r="W80" s="119">
        <v>2500</v>
      </c>
      <c r="X80" s="119">
        <v>921</v>
      </c>
      <c r="Y80" s="119">
        <v>1293</v>
      </c>
      <c r="Z80" s="120">
        <v>0.5172</v>
      </c>
      <c r="AA80" s="119">
        <v>3500</v>
      </c>
      <c r="AB80" s="119">
        <v>1315</v>
      </c>
      <c r="AC80" s="119">
        <v>2148</v>
      </c>
      <c r="AD80" s="120">
        <v>0.6137</v>
      </c>
      <c r="AE80" s="119">
        <v>2500</v>
      </c>
      <c r="AF80" s="119">
        <v>2532</v>
      </c>
      <c r="AG80" s="119">
        <v>2807</v>
      </c>
      <c r="AH80" s="120">
        <v>1.1228</v>
      </c>
      <c r="AI80" s="119">
        <v>2000</v>
      </c>
      <c r="AJ80" s="119">
        <v>58</v>
      </c>
      <c r="AK80" s="119">
        <v>269</v>
      </c>
      <c r="AL80" s="120">
        <v>0.1345</v>
      </c>
      <c r="AM80" s="119">
        <v>3500</v>
      </c>
      <c r="AN80" s="119">
        <v>0</v>
      </c>
      <c r="AO80" s="119">
        <v>0</v>
      </c>
      <c r="AP80" s="120">
        <v>0</v>
      </c>
      <c r="AQ80" s="56" t="s">
        <v>45</v>
      </c>
      <c r="AR80" s="56" t="s">
        <v>45</v>
      </c>
      <c r="AS80" s="56" t="s">
        <v>45</v>
      </c>
      <c r="AT80" s="56" t="s">
        <v>45</v>
      </c>
      <c r="AU80" s="56" t="s">
        <v>45</v>
      </c>
      <c r="AV80" s="56" t="s">
        <v>45</v>
      </c>
      <c r="AW80" s="56" t="s">
        <v>45</v>
      </c>
      <c r="AX80" s="56" t="s">
        <v>45</v>
      </c>
      <c r="AY80" s="131"/>
    </row>
    <row r="81" ht="30" customHeight="true" spans="1:51">
      <c r="A81" s="8" t="s">
        <v>240</v>
      </c>
      <c r="B81" s="13">
        <v>29</v>
      </c>
      <c r="C81" s="10" t="s">
        <v>241</v>
      </c>
      <c r="D81" s="10" t="s">
        <v>242</v>
      </c>
      <c r="E81" s="10"/>
      <c r="F81" s="15" t="s">
        <v>567</v>
      </c>
      <c r="G81" s="59">
        <v>0.6</v>
      </c>
      <c r="H81" s="69">
        <v>0.6</v>
      </c>
      <c r="I81" s="77"/>
      <c r="J81" s="77"/>
      <c r="K81" s="78" t="s">
        <v>45</v>
      </c>
      <c r="L81" s="56" t="s">
        <v>45</v>
      </c>
      <c r="M81" s="56" t="s">
        <v>45</v>
      </c>
      <c r="N81" s="56" t="s">
        <v>45</v>
      </c>
      <c r="O81" s="56" t="s">
        <v>45</v>
      </c>
      <c r="P81" s="56" t="s">
        <v>45</v>
      </c>
      <c r="Q81" s="56" t="s">
        <v>45</v>
      </c>
      <c r="R81" s="56" t="s">
        <v>45</v>
      </c>
      <c r="S81" s="56" t="s">
        <v>45</v>
      </c>
      <c r="T81" s="56" t="s">
        <v>45</v>
      </c>
      <c r="U81" s="56" t="s">
        <v>45</v>
      </c>
      <c r="V81" s="56" t="s">
        <v>45</v>
      </c>
      <c r="W81" s="56" t="s">
        <v>45</v>
      </c>
      <c r="X81" s="56" t="s">
        <v>45</v>
      </c>
      <c r="Y81" s="56" t="s">
        <v>45</v>
      </c>
      <c r="Z81" s="56" t="s">
        <v>45</v>
      </c>
      <c r="AA81" s="56" t="s">
        <v>45</v>
      </c>
      <c r="AB81" s="56" t="s">
        <v>45</v>
      </c>
      <c r="AC81" s="56" t="s">
        <v>45</v>
      </c>
      <c r="AD81" s="56" t="s">
        <v>45</v>
      </c>
      <c r="AE81" s="56" t="s">
        <v>45</v>
      </c>
      <c r="AF81" s="56" t="s">
        <v>45</v>
      </c>
      <c r="AG81" s="56" t="s">
        <v>45</v>
      </c>
      <c r="AH81" s="56" t="s">
        <v>45</v>
      </c>
      <c r="AI81" s="56" t="s">
        <v>45</v>
      </c>
      <c r="AJ81" s="56" t="s">
        <v>45</v>
      </c>
      <c r="AK81" s="56" t="s">
        <v>45</v>
      </c>
      <c r="AL81" s="56" t="s">
        <v>45</v>
      </c>
      <c r="AM81" s="56" t="s">
        <v>45</v>
      </c>
      <c r="AN81" s="56" t="s">
        <v>45</v>
      </c>
      <c r="AO81" s="56" t="s">
        <v>45</v>
      </c>
      <c r="AP81" s="56" t="s">
        <v>45</v>
      </c>
      <c r="AQ81" s="56" t="s">
        <v>45</v>
      </c>
      <c r="AR81" s="56" t="s">
        <v>45</v>
      </c>
      <c r="AS81" s="56" t="s">
        <v>45</v>
      </c>
      <c r="AT81" s="56" t="s">
        <v>45</v>
      </c>
      <c r="AU81" s="56">
        <v>1</v>
      </c>
      <c r="AV81" s="56">
        <v>0.6</v>
      </c>
      <c r="AW81" s="56">
        <v>0.6</v>
      </c>
      <c r="AX81" s="116">
        <v>0.6</v>
      </c>
      <c r="AY81" s="131"/>
    </row>
    <row r="82" ht="54" customHeight="true" spans="1:51">
      <c r="A82" s="6"/>
      <c r="B82" s="13">
        <v>30</v>
      </c>
      <c r="C82" s="10" t="s">
        <v>244</v>
      </c>
      <c r="D82" s="10" t="s">
        <v>245</v>
      </c>
      <c r="E82" s="10"/>
      <c r="F82" s="15" t="s">
        <v>567</v>
      </c>
      <c r="G82" s="54">
        <v>195</v>
      </c>
      <c r="H82" s="62" t="s">
        <v>60</v>
      </c>
      <c r="I82" s="147"/>
      <c r="J82" s="147"/>
      <c r="K82" s="103" t="s">
        <v>643</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131" t="s">
        <v>248</v>
      </c>
    </row>
    <row r="83" ht="30" customHeight="true" spans="1:51">
      <c r="A83" s="8" t="s">
        <v>249</v>
      </c>
      <c r="B83" s="13">
        <v>31</v>
      </c>
      <c r="C83" s="10" t="s">
        <v>250</v>
      </c>
      <c r="D83" s="10" t="s">
        <v>251</v>
      </c>
      <c r="E83" s="10"/>
      <c r="F83" s="15" t="s">
        <v>570</v>
      </c>
      <c r="G83" s="59">
        <v>4.128</v>
      </c>
      <c r="H83" s="64">
        <v>0.0503</v>
      </c>
      <c r="I83" s="98"/>
      <c r="J83" s="98"/>
      <c r="K83" s="78" t="s">
        <v>45</v>
      </c>
      <c r="L83" s="56" t="s">
        <v>45</v>
      </c>
      <c r="M83" s="56" t="s">
        <v>45</v>
      </c>
      <c r="N83" s="56" t="s">
        <v>45</v>
      </c>
      <c r="O83" s="93">
        <v>3.785</v>
      </c>
      <c r="P83" s="93">
        <v>0</v>
      </c>
      <c r="Q83" s="93">
        <v>0</v>
      </c>
      <c r="R83" s="94">
        <v>0</v>
      </c>
      <c r="S83" s="93">
        <v>14.395</v>
      </c>
      <c r="T83" s="93">
        <v>0</v>
      </c>
      <c r="U83" s="93">
        <v>0</v>
      </c>
      <c r="V83" s="94">
        <v>0</v>
      </c>
      <c r="W83" s="93">
        <v>2.85</v>
      </c>
      <c r="X83" s="93">
        <v>0</v>
      </c>
      <c r="Y83" s="93">
        <v>0</v>
      </c>
      <c r="Z83" s="94">
        <v>0</v>
      </c>
      <c r="AA83" s="93">
        <v>35.858</v>
      </c>
      <c r="AB83" s="93">
        <v>0.6</v>
      </c>
      <c r="AC83" s="93">
        <v>0.6</v>
      </c>
      <c r="AD83" s="94">
        <v>0.0167</v>
      </c>
      <c r="AE83" s="93">
        <v>20.311</v>
      </c>
      <c r="AF83" s="93">
        <v>3.528</v>
      </c>
      <c r="AG83" s="93">
        <v>3.528</v>
      </c>
      <c r="AH83" s="94">
        <v>0.1737</v>
      </c>
      <c r="AI83" s="93">
        <v>2.34</v>
      </c>
      <c r="AJ83" s="93">
        <v>0</v>
      </c>
      <c r="AK83" s="93">
        <v>0</v>
      </c>
      <c r="AL83" s="94">
        <v>0</v>
      </c>
      <c r="AM83" s="93">
        <v>3.017</v>
      </c>
      <c r="AN83" s="93">
        <v>0</v>
      </c>
      <c r="AO83" s="93">
        <v>0</v>
      </c>
      <c r="AP83" s="94">
        <v>0</v>
      </c>
      <c r="AQ83" s="56" t="s">
        <v>45</v>
      </c>
      <c r="AR83" s="56" t="s">
        <v>45</v>
      </c>
      <c r="AS83" s="56" t="s">
        <v>45</v>
      </c>
      <c r="AT83" s="56" t="s">
        <v>45</v>
      </c>
      <c r="AU83" s="56" t="s">
        <v>45</v>
      </c>
      <c r="AV83" s="56" t="s">
        <v>45</v>
      </c>
      <c r="AW83" s="56" t="s">
        <v>45</v>
      </c>
      <c r="AX83" s="56" t="s">
        <v>45</v>
      </c>
      <c r="AY83" s="131"/>
    </row>
    <row r="84" ht="30" customHeight="true" spans="1:51">
      <c r="A84" s="11"/>
      <c r="B84" s="14"/>
      <c r="C84" s="10"/>
      <c r="D84" s="10" t="s">
        <v>253</v>
      </c>
      <c r="E84" s="10"/>
      <c r="F84" s="15" t="s">
        <v>570</v>
      </c>
      <c r="G84" s="59">
        <v>14.956</v>
      </c>
      <c r="H84" s="64">
        <v>0.0421</v>
      </c>
      <c r="I84" s="89"/>
      <c r="J84" s="89"/>
      <c r="K84" s="78" t="s">
        <v>45</v>
      </c>
      <c r="L84" s="56" t="s">
        <v>45</v>
      </c>
      <c r="M84" s="56" t="s">
        <v>45</v>
      </c>
      <c r="N84" s="56" t="s">
        <v>45</v>
      </c>
      <c r="O84" s="93" t="s">
        <v>45</v>
      </c>
      <c r="P84" s="93" t="s">
        <v>45</v>
      </c>
      <c r="Q84" s="93" t="s">
        <v>45</v>
      </c>
      <c r="R84" s="93" t="s">
        <v>45</v>
      </c>
      <c r="S84" s="93">
        <v>110.504</v>
      </c>
      <c r="T84" s="93">
        <v>7.886</v>
      </c>
      <c r="U84" s="93">
        <v>7.886</v>
      </c>
      <c r="V84" s="94">
        <v>0.0714</v>
      </c>
      <c r="W84" s="93" t="s">
        <v>45</v>
      </c>
      <c r="X84" s="93" t="s">
        <v>45</v>
      </c>
      <c r="Y84" s="93" t="s">
        <v>45</v>
      </c>
      <c r="Z84" s="93" t="s">
        <v>45</v>
      </c>
      <c r="AA84" s="93">
        <v>121.186</v>
      </c>
      <c r="AB84" s="93">
        <v>7.07</v>
      </c>
      <c r="AC84" s="93">
        <v>7.07</v>
      </c>
      <c r="AD84" s="94">
        <v>0.0583</v>
      </c>
      <c r="AE84" s="93">
        <v>29.843</v>
      </c>
      <c r="AF84" s="93">
        <v>0</v>
      </c>
      <c r="AG84" s="93">
        <v>0</v>
      </c>
      <c r="AH84" s="94">
        <v>0</v>
      </c>
      <c r="AI84" s="93">
        <v>59.76</v>
      </c>
      <c r="AJ84" s="93">
        <v>0</v>
      </c>
      <c r="AK84" s="93">
        <v>0</v>
      </c>
      <c r="AL84" s="94">
        <v>0</v>
      </c>
      <c r="AM84" s="93">
        <v>34.467</v>
      </c>
      <c r="AN84" s="93">
        <v>0</v>
      </c>
      <c r="AO84" s="93">
        <v>0</v>
      </c>
      <c r="AP84" s="94">
        <v>0</v>
      </c>
      <c r="AQ84" s="56" t="s">
        <v>45</v>
      </c>
      <c r="AR84" s="56" t="s">
        <v>45</v>
      </c>
      <c r="AS84" s="56" t="s">
        <v>45</v>
      </c>
      <c r="AT84" s="56" t="s">
        <v>45</v>
      </c>
      <c r="AU84" s="56" t="s">
        <v>45</v>
      </c>
      <c r="AV84" s="56" t="s">
        <v>45</v>
      </c>
      <c r="AW84" s="56" t="s">
        <v>45</v>
      </c>
      <c r="AX84" s="56" t="s">
        <v>45</v>
      </c>
      <c r="AY84" s="131"/>
    </row>
    <row r="85" ht="30" customHeight="true" spans="1:51">
      <c r="A85" s="11"/>
      <c r="B85" s="14"/>
      <c r="C85" s="10"/>
      <c r="D85" s="10" t="s">
        <v>254</v>
      </c>
      <c r="E85" s="10"/>
      <c r="F85" s="15" t="s">
        <v>570</v>
      </c>
      <c r="G85" s="59">
        <v>0</v>
      </c>
      <c r="H85" s="64">
        <v>0</v>
      </c>
      <c r="I85" s="89"/>
      <c r="J85" s="89"/>
      <c r="K85" s="78" t="s">
        <v>45</v>
      </c>
      <c r="L85" s="56" t="s">
        <v>45</v>
      </c>
      <c r="M85" s="56" t="s">
        <v>45</v>
      </c>
      <c r="N85" s="56" t="s">
        <v>45</v>
      </c>
      <c r="O85" s="93">
        <v>9.158</v>
      </c>
      <c r="P85" s="93">
        <v>0</v>
      </c>
      <c r="Q85" s="93">
        <v>0</v>
      </c>
      <c r="R85" s="94">
        <v>0</v>
      </c>
      <c r="S85" s="93">
        <v>53.823</v>
      </c>
      <c r="T85" s="93">
        <v>0</v>
      </c>
      <c r="U85" s="93">
        <v>0</v>
      </c>
      <c r="V85" s="94">
        <v>0</v>
      </c>
      <c r="W85" s="93">
        <v>18.145</v>
      </c>
      <c r="X85" s="93">
        <v>0</v>
      </c>
      <c r="Y85" s="93">
        <v>0</v>
      </c>
      <c r="Z85" s="94">
        <v>0</v>
      </c>
      <c r="AA85" s="93">
        <v>82.19</v>
      </c>
      <c r="AB85" s="93">
        <v>0</v>
      </c>
      <c r="AC85" s="93">
        <v>0</v>
      </c>
      <c r="AD85" s="94">
        <v>0</v>
      </c>
      <c r="AE85" s="93">
        <v>57.371</v>
      </c>
      <c r="AF85" s="93">
        <v>0</v>
      </c>
      <c r="AG85" s="93">
        <v>0</v>
      </c>
      <c r="AH85" s="94">
        <v>0</v>
      </c>
      <c r="AI85" s="93">
        <v>23.811</v>
      </c>
      <c r="AJ85" s="93">
        <v>0</v>
      </c>
      <c r="AK85" s="93">
        <v>0</v>
      </c>
      <c r="AL85" s="94">
        <v>0</v>
      </c>
      <c r="AM85" s="93">
        <v>47.636</v>
      </c>
      <c r="AN85" s="93">
        <v>0</v>
      </c>
      <c r="AO85" s="93">
        <v>0</v>
      </c>
      <c r="AP85" s="94">
        <v>0</v>
      </c>
      <c r="AQ85" s="56" t="s">
        <v>45</v>
      </c>
      <c r="AR85" s="56" t="s">
        <v>45</v>
      </c>
      <c r="AS85" s="56" t="s">
        <v>45</v>
      </c>
      <c r="AT85" s="56" t="s">
        <v>45</v>
      </c>
      <c r="AU85" s="56" t="s">
        <v>45</v>
      </c>
      <c r="AV85" s="56" t="s">
        <v>45</v>
      </c>
      <c r="AW85" s="56" t="s">
        <v>45</v>
      </c>
      <c r="AX85" s="56" t="s">
        <v>45</v>
      </c>
      <c r="AY85" s="131"/>
    </row>
    <row r="86" ht="81.75" customHeight="true" spans="1:51">
      <c r="A86" s="11"/>
      <c r="B86" s="14"/>
      <c r="C86" s="10"/>
      <c r="D86" s="10" t="s">
        <v>255</v>
      </c>
      <c r="E86" s="10"/>
      <c r="F86" s="15" t="s">
        <v>570</v>
      </c>
      <c r="G86" s="59" t="s">
        <v>399</v>
      </c>
      <c r="H86" s="57" t="s">
        <v>644</v>
      </c>
      <c r="I86" s="89"/>
      <c r="J86" s="89"/>
      <c r="K86" s="78" t="s">
        <v>45</v>
      </c>
      <c r="L86" s="56" t="s">
        <v>45</v>
      </c>
      <c r="M86" s="56" t="s">
        <v>45</v>
      </c>
      <c r="N86" s="56" t="s">
        <v>45</v>
      </c>
      <c r="O86" s="56" t="s">
        <v>45</v>
      </c>
      <c r="P86" s="56" t="s">
        <v>45</v>
      </c>
      <c r="Q86" s="56" t="s">
        <v>45</v>
      </c>
      <c r="R86" s="56" t="s">
        <v>45</v>
      </c>
      <c r="S86" s="56" t="s">
        <v>45</v>
      </c>
      <c r="T86" s="56" t="s">
        <v>45</v>
      </c>
      <c r="U86" s="56" t="s">
        <v>45</v>
      </c>
      <c r="V86" s="56" t="s">
        <v>45</v>
      </c>
      <c r="W86" s="56" t="s">
        <v>45</v>
      </c>
      <c r="X86" s="56" t="s">
        <v>45</v>
      </c>
      <c r="Y86" s="56" t="s">
        <v>45</v>
      </c>
      <c r="Z86" s="56" t="s">
        <v>45</v>
      </c>
      <c r="AA86" s="56" t="s">
        <v>45</v>
      </c>
      <c r="AB86" s="56" t="s">
        <v>45</v>
      </c>
      <c r="AC86" s="56" t="s">
        <v>45</v>
      </c>
      <c r="AD86" s="56" t="s">
        <v>45</v>
      </c>
      <c r="AE86" s="56" t="s">
        <v>45</v>
      </c>
      <c r="AF86" s="56" t="s">
        <v>45</v>
      </c>
      <c r="AG86" s="56" t="s">
        <v>45</v>
      </c>
      <c r="AH86" s="56" t="s">
        <v>45</v>
      </c>
      <c r="AI86" s="93">
        <v>1</v>
      </c>
      <c r="AJ86" s="93">
        <v>0.7</v>
      </c>
      <c r="AK86" s="93">
        <v>0.7</v>
      </c>
      <c r="AL86" s="94">
        <v>0.7</v>
      </c>
      <c r="AM86" s="93">
        <v>1</v>
      </c>
      <c r="AN86" s="93">
        <v>0.6</v>
      </c>
      <c r="AO86" s="93">
        <v>0.6</v>
      </c>
      <c r="AP86" s="94">
        <v>0.6</v>
      </c>
      <c r="AQ86" s="56" t="s">
        <v>45</v>
      </c>
      <c r="AR86" s="56" t="s">
        <v>45</v>
      </c>
      <c r="AS86" s="56" t="s">
        <v>45</v>
      </c>
      <c r="AT86" s="56" t="s">
        <v>45</v>
      </c>
      <c r="AU86" s="56" t="s">
        <v>45</v>
      </c>
      <c r="AV86" s="56" t="s">
        <v>45</v>
      </c>
      <c r="AW86" s="56" t="s">
        <v>45</v>
      </c>
      <c r="AX86" s="56" t="s">
        <v>45</v>
      </c>
      <c r="AY86" s="131"/>
    </row>
    <row r="87" ht="30" customHeight="true" spans="1:51">
      <c r="A87" s="11"/>
      <c r="B87" s="13">
        <v>32</v>
      </c>
      <c r="C87" s="10" t="s">
        <v>257</v>
      </c>
      <c r="D87" s="10" t="s">
        <v>258</v>
      </c>
      <c r="E87" s="10"/>
      <c r="F87" s="15" t="s">
        <v>571</v>
      </c>
      <c r="G87" s="59">
        <v>8448</v>
      </c>
      <c r="H87" s="68">
        <v>0.3448</v>
      </c>
      <c r="I87" s="92"/>
      <c r="J87" s="92"/>
      <c r="K87" s="93">
        <v>5000</v>
      </c>
      <c r="L87" s="93">
        <v>83</v>
      </c>
      <c r="M87" s="93">
        <v>868</v>
      </c>
      <c r="N87" s="94">
        <v>0.1736</v>
      </c>
      <c r="O87" s="59">
        <v>4500</v>
      </c>
      <c r="P87" s="59">
        <v>900</v>
      </c>
      <c r="Q87" s="59">
        <v>1494</v>
      </c>
      <c r="R87" s="68">
        <v>0.332</v>
      </c>
      <c r="S87" s="59">
        <v>3500</v>
      </c>
      <c r="T87" s="59">
        <v>670</v>
      </c>
      <c r="U87" s="59">
        <v>1224</v>
      </c>
      <c r="V87" s="68">
        <v>0.3497</v>
      </c>
      <c r="W87" s="59">
        <v>3000</v>
      </c>
      <c r="X87" s="59">
        <v>302</v>
      </c>
      <c r="Y87" s="59">
        <v>1424</v>
      </c>
      <c r="Z87" s="68">
        <v>0.4747</v>
      </c>
      <c r="AA87" s="59">
        <v>2600</v>
      </c>
      <c r="AB87" s="59">
        <v>1175</v>
      </c>
      <c r="AC87" s="59">
        <v>1820</v>
      </c>
      <c r="AD87" s="68">
        <v>0.7</v>
      </c>
      <c r="AE87" s="59">
        <v>1600</v>
      </c>
      <c r="AF87" s="59">
        <v>80</v>
      </c>
      <c r="AG87" s="59">
        <v>732</v>
      </c>
      <c r="AH87" s="68">
        <v>0.4575</v>
      </c>
      <c r="AI87" s="59">
        <v>700</v>
      </c>
      <c r="AJ87" s="59">
        <v>158</v>
      </c>
      <c r="AK87" s="59">
        <v>358</v>
      </c>
      <c r="AL87" s="68">
        <v>0.5114</v>
      </c>
      <c r="AM87" s="59">
        <v>1600</v>
      </c>
      <c r="AN87" s="59">
        <v>205</v>
      </c>
      <c r="AO87" s="59">
        <v>360</v>
      </c>
      <c r="AP87" s="68">
        <v>0.225</v>
      </c>
      <c r="AQ87" s="93" t="s">
        <v>45</v>
      </c>
      <c r="AR87" s="93" t="s">
        <v>45</v>
      </c>
      <c r="AS87" s="93" t="s">
        <v>45</v>
      </c>
      <c r="AT87" s="93" t="s">
        <v>45</v>
      </c>
      <c r="AU87" s="93">
        <v>2000</v>
      </c>
      <c r="AV87" s="93">
        <v>0</v>
      </c>
      <c r="AW87" s="93">
        <v>172</v>
      </c>
      <c r="AX87" s="94">
        <v>0.086</v>
      </c>
      <c r="AY87" s="131"/>
    </row>
    <row r="88" ht="30" customHeight="true" spans="1:51">
      <c r="A88" s="6"/>
      <c r="B88" s="14"/>
      <c r="C88" s="10"/>
      <c r="D88" s="10" t="s">
        <v>260</v>
      </c>
      <c r="E88" s="10"/>
      <c r="F88" s="15" t="s">
        <v>571</v>
      </c>
      <c r="G88" s="59">
        <v>2265</v>
      </c>
      <c r="H88" s="68">
        <v>0.755</v>
      </c>
      <c r="I88" s="6"/>
      <c r="J88" s="6"/>
      <c r="K88" s="93">
        <v>500</v>
      </c>
      <c r="L88" s="93">
        <v>0</v>
      </c>
      <c r="M88" s="93">
        <v>117</v>
      </c>
      <c r="N88" s="94">
        <v>0.234</v>
      </c>
      <c r="O88" s="59">
        <v>200</v>
      </c>
      <c r="P88" s="59">
        <v>293</v>
      </c>
      <c r="Q88" s="59">
        <v>353</v>
      </c>
      <c r="R88" s="68">
        <v>1.765</v>
      </c>
      <c r="S88" s="59">
        <v>300</v>
      </c>
      <c r="T88" s="59">
        <v>100</v>
      </c>
      <c r="U88" s="59">
        <v>100</v>
      </c>
      <c r="V88" s="68">
        <v>0.3333</v>
      </c>
      <c r="W88" s="59">
        <v>900</v>
      </c>
      <c r="X88" s="59">
        <v>54</v>
      </c>
      <c r="Y88" s="59">
        <v>774</v>
      </c>
      <c r="Z88" s="68">
        <v>0.86</v>
      </c>
      <c r="AA88" s="59">
        <v>300</v>
      </c>
      <c r="AB88" s="59">
        <v>120</v>
      </c>
      <c r="AC88" s="59">
        <v>218</v>
      </c>
      <c r="AD88" s="68">
        <v>0.7267</v>
      </c>
      <c r="AE88" s="59">
        <v>200</v>
      </c>
      <c r="AF88" s="59">
        <v>0</v>
      </c>
      <c r="AG88" s="59">
        <v>110</v>
      </c>
      <c r="AH88" s="68">
        <v>0.55</v>
      </c>
      <c r="AI88" s="59">
        <v>200</v>
      </c>
      <c r="AJ88" s="59">
        <v>33</v>
      </c>
      <c r="AK88" s="59">
        <v>233</v>
      </c>
      <c r="AL88" s="68">
        <v>1.165</v>
      </c>
      <c r="AM88" s="59">
        <v>200</v>
      </c>
      <c r="AN88" s="59">
        <v>205</v>
      </c>
      <c r="AO88" s="59">
        <v>360</v>
      </c>
      <c r="AP88" s="68">
        <v>1.8</v>
      </c>
      <c r="AQ88" s="93" t="s">
        <v>45</v>
      </c>
      <c r="AR88" s="93" t="s">
        <v>45</v>
      </c>
      <c r="AS88" s="93" t="s">
        <v>45</v>
      </c>
      <c r="AT88" s="93" t="s">
        <v>45</v>
      </c>
      <c r="AU88" s="93">
        <v>200</v>
      </c>
      <c r="AV88" s="93">
        <v>0</v>
      </c>
      <c r="AW88" s="93">
        <v>172</v>
      </c>
      <c r="AX88" s="94">
        <v>0.86</v>
      </c>
      <c r="AY88" s="131"/>
    </row>
    <row r="89" ht="65" customHeight="true" spans="1:51">
      <c r="A89" s="8" t="s">
        <v>261</v>
      </c>
      <c r="B89" s="13">
        <v>33</v>
      </c>
      <c r="C89" s="10" t="s">
        <v>262</v>
      </c>
      <c r="D89" s="10" t="s">
        <v>263</v>
      </c>
      <c r="E89" s="10"/>
      <c r="F89" s="15" t="s">
        <v>572</v>
      </c>
      <c r="G89" s="54" t="s">
        <v>60</v>
      </c>
      <c r="H89" s="139" t="s">
        <v>60</v>
      </c>
      <c r="I89" s="148"/>
      <c r="J89" s="148"/>
      <c r="K89" s="148" t="s">
        <v>631</v>
      </c>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131" t="s">
        <v>267</v>
      </c>
    </row>
    <row r="90" ht="48" customHeight="true" spans="1:51">
      <c r="A90" s="11"/>
      <c r="B90" s="13">
        <v>34</v>
      </c>
      <c r="C90" s="10" t="s">
        <v>268</v>
      </c>
      <c r="D90" s="10" t="s">
        <v>269</v>
      </c>
      <c r="E90" s="10"/>
      <c r="F90" s="15" t="s">
        <v>572</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131" t="s">
        <v>504</v>
      </c>
    </row>
    <row r="91" ht="30" customHeight="true" spans="1:51">
      <c r="A91" s="6"/>
      <c r="B91" s="13">
        <v>35</v>
      </c>
      <c r="C91" s="10" t="s">
        <v>271</v>
      </c>
      <c r="D91" s="10" t="s">
        <v>272</v>
      </c>
      <c r="E91" s="10"/>
      <c r="F91" s="15" t="s">
        <v>572</v>
      </c>
      <c r="G91" s="54">
        <v>173</v>
      </c>
      <c r="H91" s="61">
        <v>0.2486</v>
      </c>
      <c r="I91" s="56"/>
      <c r="J91" s="56"/>
      <c r="K91" s="56" t="s">
        <v>45</v>
      </c>
      <c r="L91" s="56" t="s">
        <v>45</v>
      </c>
      <c r="M91" s="56" t="s">
        <v>45</v>
      </c>
      <c r="N91" s="56" t="s">
        <v>45</v>
      </c>
      <c r="O91" s="56">
        <v>41</v>
      </c>
      <c r="P91" s="56">
        <v>8</v>
      </c>
      <c r="Q91" s="56">
        <v>21</v>
      </c>
      <c r="R91" s="109">
        <v>0.5122</v>
      </c>
      <c r="S91" s="56">
        <v>79</v>
      </c>
      <c r="T91" s="56">
        <v>11</v>
      </c>
      <c r="U91" s="56">
        <v>24</v>
      </c>
      <c r="V91" s="109">
        <v>0.3038</v>
      </c>
      <c r="W91" s="56">
        <v>48</v>
      </c>
      <c r="X91" s="56">
        <v>14</v>
      </c>
      <c r="Y91" s="56">
        <v>27</v>
      </c>
      <c r="Z91" s="109">
        <v>0.5625</v>
      </c>
      <c r="AA91" s="56">
        <v>182</v>
      </c>
      <c r="AB91" s="56">
        <v>18</v>
      </c>
      <c r="AC91" s="56">
        <v>39</v>
      </c>
      <c r="AD91" s="109">
        <v>0.2143</v>
      </c>
      <c r="AE91" s="56">
        <v>153</v>
      </c>
      <c r="AF91" s="56">
        <v>2</v>
      </c>
      <c r="AG91" s="56">
        <v>26</v>
      </c>
      <c r="AH91" s="109">
        <v>0.1699</v>
      </c>
      <c r="AI91" s="56">
        <v>66</v>
      </c>
      <c r="AJ91" s="56">
        <v>0</v>
      </c>
      <c r="AK91" s="56">
        <v>10</v>
      </c>
      <c r="AL91" s="109">
        <v>0.1515</v>
      </c>
      <c r="AM91" s="56">
        <v>111</v>
      </c>
      <c r="AN91" s="56">
        <v>9</v>
      </c>
      <c r="AO91" s="56">
        <v>26</v>
      </c>
      <c r="AP91" s="109">
        <v>0.2342</v>
      </c>
      <c r="AQ91" s="56" t="s">
        <v>45</v>
      </c>
      <c r="AR91" s="56" t="s">
        <v>45</v>
      </c>
      <c r="AS91" s="56" t="s">
        <v>45</v>
      </c>
      <c r="AT91" s="56" t="s">
        <v>45</v>
      </c>
      <c r="AU91" s="56">
        <v>16</v>
      </c>
      <c r="AV91" s="56">
        <v>0</v>
      </c>
      <c r="AW91" s="56">
        <v>0</v>
      </c>
      <c r="AX91" s="116">
        <v>0</v>
      </c>
      <c r="AY91" s="131"/>
    </row>
    <row r="92" ht="30" customHeight="true" spans="1:51">
      <c r="A92" s="8" t="s">
        <v>273</v>
      </c>
      <c r="B92" s="13">
        <v>36</v>
      </c>
      <c r="C92" s="10" t="s">
        <v>274</v>
      </c>
      <c r="D92" s="10" t="s">
        <v>275</v>
      </c>
      <c r="E92" s="10"/>
      <c r="F92" s="15" t="s">
        <v>577</v>
      </c>
      <c r="G92" s="54">
        <f>Q92+U92+Y92+AC92+AG92+AK92+AO92+AS92+AW92</f>
        <v>413</v>
      </c>
      <c r="H92" s="61">
        <f>413/1438</f>
        <v>0.287204450625869</v>
      </c>
      <c r="I92" s="88"/>
      <c r="J92" s="88"/>
      <c r="K92" s="56" t="s">
        <v>45</v>
      </c>
      <c r="L92" s="56" t="s">
        <v>45</v>
      </c>
      <c r="M92" s="56" t="s">
        <v>45</v>
      </c>
      <c r="N92" s="56" t="s">
        <v>45</v>
      </c>
      <c r="O92" s="56">
        <v>188</v>
      </c>
      <c r="P92" s="56">
        <v>56</v>
      </c>
      <c r="Q92" s="56">
        <v>56</v>
      </c>
      <c r="R92" s="109">
        <f>Q92/O92</f>
        <v>0.297872340425532</v>
      </c>
      <c r="S92" s="56">
        <v>229</v>
      </c>
      <c r="T92" s="56">
        <v>57</v>
      </c>
      <c r="U92" s="56">
        <v>57</v>
      </c>
      <c r="V92" s="109">
        <f>U92/S92</f>
        <v>0.248908296943231</v>
      </c>
      <c r="W92" s="56">
        <v>190</v>
      </c>
      <c r="X92" s="56">
        <v>50</v>
      </c>
      <c r="Y92" s="56">
        <v>50</v>
      </c>
      <c r="Z92" s="109">
        <f>Y92/W92</f>
        <v>0.263157894736842</v>
      </c>
      <c r="AA92" s="56">
        <v>201</v>
      </c>
      <c r="AB92" s="56">
        <v>55</v>
      </c>
      <c r="AC92" s="56">
        <v>55</v>
      </c>
      <c r="AD92" s="109">
        <f>AC92/AA92</f>
        <v>0.27363184079602</v>
      </c>
      <c r="AE92" s="56">
        <v>157</v>
      </c>
      <c r="AF92" s="56">
        <v>41</v>
      </c>
      <c r="AG92" s="56">
        <v>41</v>
      </c>
      <c r="AH92" s="109">
        <f>AG92/AE92</f>
        <v>0.261146496815287</v>
      </c>
      <c r="AI92" s="56">
        <v>152</v>
      </c>
      <c r="AJ92" s="56">
        <v>49</v>
      </c>
      <c r="AK92" s="56">
        <v>49</v>
      </c>
      <c r="AL92" s="109">
        <f>AK92/AI92</f>
        <v>0.322368421052632</v>
      </c>
      <c r="AM92" s="56">
        <v>229</v>
      </c>
      <c r="AN92" s="56">
        <v>67</v>
      </c>
      <c r="AO92" s="56">
        <v>67</v>
      </c>
      <c r="AP92" s="109">
        <f>AO92/AM92</f>
        <v>0.292576419213974</v>
      </c>
      <c r="AQ92" s="56">
        <v>50</v>
      </c>
      <c r="AR92" s="56">
        <v>13</v>
      </c>
      <c r="AS92" s="56">
        <v>13</v>
      </c>
      <c r="AT92" s="109">
        <f>AS92/AQ92</f>
        <v>0.26</v>
      </c>
      <c r="AU92" s="56">
        <v>42</v>
      </c>
      <c r="AV92" s="56">
        <v>25</v>
      </c>
      <c r="AW92" s="56">
        <v>25</v>
      </c>
      <c r="AX92" s="109">
        <f>AW92/AU92</f>
        <v>0.595238095238095</v>
      </c>
      <c r="AY92" s="131"/>
    </row>
    <row r="93" ht="30" customHeight="true" spans="1:51">
      <c r="A93" s="11"/>
      <c r="B93" s="14"/>
      <c r="C93" s="10"/>
      <c r="D93" s="10" t="s">
        <v>277</v>
      </c>
      <c r="E93" s="10"/>
      <c r="F93" s="15" t="s">
        <v>577</v>
      </c>
      <c r="G93" s="54"/>
      <c r="H93" s="139"/>
      <c r="I93" s="23"/>
      <c r="J93" s="23"/>
      <c r="K93" s="56" t="s">
        <v>45</v>
      </c>
      <c r="L93" s="56" t="s">
        <v>45</v>
      </c>
      <c r="M93" s="56" t="s">
        <v>45</v>
      </c>
      <c r="N93" s="56" t="s">
        <v>45</v>
      </c>
      <c r="O93" s="56" t="s">
        <v>45</v>
      </c>
      <c r="P93" s="56"/>
      <c r="Q93" s="56"/>
      <c r="R93" s="56"/>
      <c r="S93" s="56">
        <v>50</v>
      </c>
      <c r="T93" s="56"/>
      <c r="U93" s="56"/>
      <c r="V93" s="56"/>
      <c r="W93" s="56">
        <v>60</v>
      </c>
      <c r="X93" s="56"/>
      <c r="Y93" s="56"/>
      <c r="Z93" s="56"/>
      <c r="AA93" s="56">
        <v>60</v>
      </c>
      <c r="AB93" s="56"/>
      <c r="AC93" s="56"/>
      <c r="AD93" s="56"/>
      <c r="AE93" s="56" t="s">
        <v>45</v>
      </c>
      <c r="AF93" s="56"/>
      <c r="AG93" s="56"/>
      <c r="AH93" s="56"/>
      <c r="AI93" s="56">
        <v>130</v>
      </c>
      <c r="AJ93" s="56"/>
      <c r="AK93" s="56"/>
      <c r="AL93" s="56"/>
      <c r="AM93" s="56" t="s">
        <v>45</v>
      </c>
      <c r="AN93" s="56"/>
      <c r="AO93" s="56"/>
      <c r="AP93" s="56"/>
      <c r="AQ93" s="56">
        <v>50</v>
      </c>
      <c r="AR93" s="56"/>
      <c r="AS93" s="56"/>
      <c r="AT93" s="56"/>
      <c r="AU93" s="56" t="s">
        <v>45</v>
      </c>
      <c r="AV93" s="56" t="s">
        <v>45</v>
      </c>
      <c r="AW93" s="56" t="s">
        <v>45</v>
      </c>
      <c r="AX93" s="56" t="s">
        <v>45</v>
      </c>
      <c r="AY93" s="131"/>
    </row>
    <row r="94" ht="46" customHeight="true" spans="1:51">
      <c r="A94" s="11"/>
      <c r="B94" s="13">
        <v>37</v>
      </c>
      <c r="C94" s="10" t="s">
        <v>278</v>
      </c>
      <c r="D94" s="10" t="s">
        <v>279</v>
      </c>
      <c r="E94" s="10"/>
      <c r="F94" s="15" t="s">
        <v>577</v>
      </c>
      <c r="G94" s="54"/>
      <c r="H94" s="139"/>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31" t="s">
        <v>504</v>
      </c>
    </row>
    <row r="95" ht="30" customHeight="true" spans="1:51">
      <c r="A95" s="11"/>
      <c r="B95" s="13">
        <v>38</v>
      </c>
      <c r="C95" s="10" t="s">
        <v>282</v>
      </c>
      <c r="D95" s="10" t="s">
        <v>283</v>
      </c>
      <c r="E95" s="10"/>
      <c r="F95" s="15" t="s">
        <v>571</v>
      </c>
      <c r="G95" s="59">
        <v>0</v>
      </c>
      <c r="H95" s="68">
        <v>0</v>
      </c>
      <c r="I95" s="79"/>
      <c r="J95" s="79"/>
      <c r="K95" s="93" t="s">
        <v>45</v>
      </c>
      <c r="L95" s="93" t="s">
        <v>45</v>
      </c>
      <c r="M95" s="93" t="s">
        <v>45</v>
      </c>
      <c r="N95" s="93" t="s">
        <v>45</v>
      </c>
      <c r="O95" s="93">
        <v>32</v>
      </c>
      <c r="P95" s="93">
        <v>0</v>
      </c>
      <c r="Q95" s="93">
        <v>0</v>
      </c>
      <c r="R95" s="94">
        <v>0</v>
      </c>
      <c r="S95" s="93">
        <v>13</v>
      </c>
      <c r="T95" s="93">
        <v>0</v>
      </c>
      <c r="U95" s="93">
        <v>0</v>
      </c>
      <c r="V95" s="94">
        <v>0</v>
      </c>
      <c r="W95" s="93" t="s">
        <v>45</v>
      </c>
      <c r="X95" s="93" t="s">
        <v>45</v>
      </c>
      <c r="Y95" s="93" t="s">
        <v>45</v>
      </c>
      <c r="Z95" s="93" t="s">
        <v>45</v>
      </c>
      <c r="AA95" s="93" t="s">
        <v>45</v>
      </c>
      <c r="AB95" s="93" t="s">
        <v>45</v>
      </c>
      <c r="AC95" s="93" t="s">
        <v>45</v>
      </c>
      <c r="AD95" s="93" t="s">
        <v>45</v>
      </c>
      <c r="AE95" s="93">
        <v>12</v>
      </c>
      <c r="AF95" s="93">
        <v>0</v>
      </c>
      <c r="AG95" s="93">
        <v>0</v>
      </c>
      <c r="AH95" s="94">
        <v>0</v>
      </c>
      <c r="AI95" s="93" t="s">
        <v>45</v>
      </c>
      <c r="AJ95" s="93"/>
      <c r="AK95" s="93"/>
      <c r="AL95" s="94"/>
      <c r="AM95" s="93" t="s">
        <v>45</v>
      </c>
      <c r="AN95" s="93"/>
      <c r="AO95" s="93"/>
      <c r="AP95" s="94"/>
      <c r="AQ95" s="93" t="s">
        <v>45</v>
      </c>
      <c r="AR95" s="93" t="s">
        <v>45</v>
      </c>
      <c r="AS95" s="93" t="s">
        <v>45</v>
      </c>
      <c r="AT95" s="93" t="s">
        <v>45</v>
      </c>
      <c r="AU95" s="93" t="s">
        <v>45</v>
      </c>
      <c r="AV95" s="93" t="s">
        <v>45</v>
      </c>
      <c r="AW95" s="93" t="s">
        <v>45</v>
      </c>
      <c r="AX95" s="93" t="s">
        <v>45</v>
      </c>
      <c r="AY95" s="131"/>
    </row>
    <row r="96" ht="30" customHeight="true" spans="1:51">
      <c r="A96" s="11"/>
      <c r="B96" s="14"/>
      <c r="C96" s="10"/>
      <c r="D96" s="10" t="s">
        <v>286</v>
      </c>
      <c r="E96" s="10"/>
      <c r="F96" s="15" t="s">
        <v>571</v>
      </c>
      <c r="G96" s="59">
        <v>0</v>
      </c>
      <c r="H96" s="68">
        <v>0</v>
      </c>
      <c r="I96" s="6"/>
      <c r="J96" s="6"/>
      <c r="K96" s="93" t="s">
        <v>45</v>
      </c>
      <c r="L96" s="93" t="s">
        <v>45</v>
      </c>
      <c r="M96" s="93" t="s">
        <v>45</v>
      </c>
      <c r="N96" s="93" t="s">
        <v>45</v>
      </c>
      <c r="O96" s="93">
        <v>4</v>
      </c>
      <c r="P96" s="93">
        <v>0</v>
      </c>
      <c r="Q96" s="93">
        <v>0</v>
      </c>
      <c r="R96" s="94">
        <v>0</v>
      </c>
      <c r="S96" s="93">
        <v>14</v>
      </c>
      <c r="T96" s="93">
        <v>0</v>
      </c>
      <c r="U96" s="93">
        <v>0</v>
      </c>
      <c r="V96" s="94">
        <v>0</v>
      </c>
      <c r="W96" s="93">
        <v>3</v>
      </c>
      <c r="X96" s="93">
        <v>0</v>
      </c>
      <c r="Y96" s="93">
        <v>0</v>
      </c>
      <c r="Z96" s="94">
        <v>0</v>
      </c>
      <c r="AA96" s="93">
        <v>1</v>
      </c>
      <c r="AB96" s="93">
        <v>0</v>
      </c>
      <c r="AC96" s="93">
        <v>0</v>
      </c>
      <c r="AD96" s="94">
        <v>0</v>
      </c>
      <c r="AE96" s="93">
        <v>2</v>
      </c>
      <c r="AF96" s="93">
        <v>0</v>
      </c>
      <c r="AG96" s="93">
        <v>0</v>
      </c>
      <c r="AH96" s="94">
        <v>0</v>
      </c>
      <c r="AI96" s="93">
        <v>1</v>
      </c>
      <c r="AJ96" s="93">
        <v>0</v>
      </c>
      <c r="AK96" s="93">
        <v>0</v>
      </c>
      <c r="AL96" s="94">
        <v>0</v>
      </c>
      <c r="AM96" s="93">
        <v>3</v>
      </c>
      <c r="AN96" s="93">
        <v>0</v>
      </c>
      <c r="AO96" s="93">
        <v>0</v>
      </c>
      <c r="AP96" s="94">
        <v>0</v>
      </c>
      <c r="AQ96" s="93" t="s">
        <v>45</v>
      </c>
      <c r="AR96" s="93" t="s">
        <v>45</v>
      </c>
      <c r="AS96" s="93" t="s">
        <v>45</v>
      </c>
      <c r="AT96" s="93" t="s">
        <v>45</v>
      </c>
      <c r="AU96" s="93" t="s">
        <v>45</v>
      </c>
      <c r="AV96" s="93" t="s">
        <v>45</v>
      </c>
      <c r="AW96" s="93" t="s">
        <v>45</v>
      </c>
      <c r="AX96" s="93" t="s">
        <v>45</v>
      </c>
      <c r="AY96" s="131"/>
    </row>
    <row r="97" ht="40" customHeight="true" spans="1:51">
      <c r="A97" s="11"/>
      <c r="B97" s="13">
        <v>39</v>
      </c>
      <c r="C97" s="10" t="s">
        <v>288</v>
      </c>
      <c r="D97" s="10" t="s">
        <v>289</v>
      </c>
      <c r="E97" s="10"/>
      <c r="F97" s="15" t="s">
        <v>571</v>
      </c>
      <c r="G97" s="59">
        <v>399</v>
      </c>
      <c r="H97" s="68">
        <v>1</v>
      </c>
      <c r="I97" s="93"/>
      <c r="J97" s="93"/>
      <c r="K97" s="93" t="s">
        <v>45</v>
      </c>
      <c r="L97" s="93" t="s">
        <v>45</v>
      </c>
      <c r="M97" s="93" t="s">
        <v>45</v>
      </c>
      <c r="N97" s="93" t="s">
        <v>45</v>
      </c>
      <c r="O97" s="93">
        <v>11</v>
      </c>
      <c r="P97" s="93">
        <v>11</v>
      </c>
      <c r="Q97" s="93">
        <v>11</v>
      </c>
      <c r="R97" s="94">
        <v>1</v>
      </c>
      <c r="S97" s="93">
        <v>168</v>
      </c>
      <c r="T97" s="93">
        <v>168</v>
      </c>
      <c r="U97" s="93">
        <v>168</v>
      </c>
      <c r="V97" s="94">
        <v>1</v>
      </c>
      <c r="W97" s="93" t="s">
        <v>45</v>
      </c>
      <c r="X97" s="93" t="s">
        <v>45</v>
      </c>
      <c r="Y97" s="93" t="s">
        <v>45</v>
      </c>
      <c r="Z97" s="93" t="s">
        <v>45</v>
      </c>
      <c r="AA97" s="93">
        <v>220</v>
      </c>
      <c r="AB97" s="93">
        <v>220</v>
      </c>
      <c r="AC97" s="93">
        <v>220</v>
      </c>
      <c r="AD97" s="94">
        <v>1</v>
      </c>
      <c r="AE97" s="93" t="s">
        <v>45</v>
      </c>
      <c r="AF97" s="93" t="s">
        <v>45</v>
      </c>
      <c r="AG97" s="93" t="s">
        <v>45</v>
      </c>
      <c r="AH97" s="93" t="s">
        <v>45</v>
      </c>
      <c r="AI97" s="93" t="s">
        <v>45</v>
      </c>
      <c r="AJ97" s="93" t="s">
        <v>45</v>
      </c>
      <c r="AK97" s="93" t="s">
        <v>45</v>
      </c>
      <c r="AL97" s="93" t="s">
        <v>45</v>
      </c>
      <c r="AM97" s="93" t="s">
        <v>45</v>
      </c>
      <c r="AN97" s="93" t="s">
        <v>45</v>
      </c>
      <c r="AO97" s="93" t="s">
        <v>45</v>
      </c>
      <c r="AP97" s="93" t="s">
        <v>45</v>
      </c>
      <c r="AQ97" s="93" t="s">
        <v>45</v>
      </c>
      <c r="AR97" s="93" t="s">
        <v>45</v>
      </c>
      <c r="AS97" s="93" t="s">
        <v>45</v>
      </c>
      <c r="AT97" s="93" t="s">
        <v>45</v>
      </c>
      <c r="AU97" s="93" t="s">
        <v>45</v>
      </c>
      <c r="AV97" s="93" t="s">
        <v>45</v>
      </c>
      <c r="AW97" s="93" t="s">
        <v>45</v>
      </c>
      <c r="AX97" s="93" t="s">
        <v>45</v>
      </c>
      <c r="AY97" s="131"/>
    </row>
    <row r="98" ht="43" customHeight="true" spans="1:51">
      <c r="A98" s="11"/>
      <c r="B98" s="16">
        <v>40</v>
      </c>
      <c r="C98" s="40" t="s">
        <v>291</v>
      </c>
      <c r="D98" s="10" t="s">
        <v>292</v>
      </c>
      <c r="E98" s="10"/>
      <c r="F98" s="17" t="s">
        <v>571</v>
      </c>
      <c r="G98" s="59">
        <v>0</v>
      </c>
      <c r="H98" s="59" t="s">
        <v>60</v>
      </c>
      <c r="I98" s="93"/>
      <c r="J98" s="93"/>
      <c r="K98" s="93" t="s">
        <v>45</v>
      </c>
      <c r="L98" s="93" t="s">
        <v>45</v>
      </c>
      <c r="M98" s="93" t="s">
        <v>45</v>
      </c>
      <c r="N98" s="93" t="s">
        <v>45</v>
      </c>
      <c r="O98" s="59">
        <v>1</v>
      </c>
      <c r="P98" s="59">
        <v>0</v>
      </c>
      <c r="Q98" s="59">
        <v>0</v>
      </c>
      <c r="R98" s="59" t="s">
        <v>60</v>
      </c>
      <c r="S98" s="59">
        <v>1</v>
      </c>
      <c r="T98" s="59">
        <v>0</v>
      </c>
      <c r="U98" s="59">
        <v>0</v>
      </c>
      <c r="V98" s="59" t="s">
        <v>60</v>
      </c>
      <c r="W98" s="59">
        <v>1</v>
      </c>
      <c r="X98" s="59">
        <v>0</v>
      </c>
      <c r="Y98" s="59">
        <v>0</v>
      </c>
      <c r="Z98" s="59" t="s">
        <v>60</v>
      </c>
      <c r="AA98" s="59" t="s">
        <v>45</v>
      </c>
      <c r="AB98" s="59" t="s">
        <v>45</v>
      </c>
      <c r="AC98" s="59" t="s">
        <v>45</v>
      </c>
      <c r="AD98" s="59" t="s">
        <v>45</v>
      </c>
      <c r="AE98" s="59" t="s">
        <v>45</v>
      </c>
      <c r="AF98" s="59" t="s">
        <v>45</v>
      </c>
      <c r="AG98" s="59" t="s">
        <v>45</v>
      </c>
      <c r="AH98" s="59" t="s">
        <v>45</v>
      </c>
      <c r="AI98" s="59" t="s">
        <v>45</v>
      </c>
      <c r="AJ98" s="59" t="s">
        <v>45</v>
      </c>
      <c r="AK98" s="59" t="s">
        <v>45</v>
      </c>
      <c r="AL98" s="59" t="s">
        <v>45</v>
      </c>
      <c r="AM98" s="59" t="s">
        <v>45</v>
      </c>
      <c r="AN98" s="59" t="s">
        <v>45</v>
      </c>
      <c r="AO98" s="59" t="s">
        <v>45</v>
      </c>
      <c r="AP98" s="59" t="s">
        <v>45</v>
      </c>
      <c r="AQ98" s="93" t="s">
        <v>45</v>
      </c>
      <c r="AR98" s="93" t="s">
        <v>45</v>
      </c>
      <c r="AS98" s="93" t="s">
        <v>45</v>
      </c>
      <c r="AT98" s="93" t="s">
        <v>45</v>
      </c>
      <c r="AU98" s="93" t="s">
        <v>45</v>
      </c>
      <c r="AV98" s="93" t="s">
        <v>45</v>
      </c>
      <c r="AW98" s="93" t="s">
        <v>45</v>
      </c>
      <c r="AX98" s="93" t="s">
        <v>45</v>
      </c>
      <c r="AY98" s="131"/>
    </row>
    <row r="99" ht="37" customHeight="true" spans="1:51">
      <c r="A99" s="11"/>
      <c r="B99" s="13">
        <v>41</v>
      </c>
      <c r="C99" s="10" t="s">
        <v>294</v>
      </c>
      <c r="D99" s="10" t="s">
        <v>295</v>
      </c>
      <c r="E99" s="10"/>
      <c r="F99" s="15" t="s">
        <v>579</v>
      </c>
      <c r="G99" s="54">
        <v>121</v>
      </c>
      <c r="H99" s="61">
        <v>1</v>
      </c>
      <c r="I99" s="88"/>
      <c r="J99" s="88"/>
      <c r="K99" s="56">
        <v>121</v>
      </c>
      <c r="L99" s="56">
        <v>121</v>
      </c>
      <c r="M99" s="56">
        <v>121</v>
      </c>
      <c r="N99" s="116">
        <v>1</v>
      </c>
      <c r="O99" s="56" t="s">
        <v>45</v>
      </c>
      <c r="P99" s="56" t="s">
        <v>45</v>
      </c>
      <c r="Q99" s="56" t="s">
        <v>45</v>
      </c>
      <c r="R99" s="56" t="s">
        <v>45</v>
      </c>
      <c r="S99" s="56" t="s">
        <v>45</v>
      </c>
      <c r="T99" s="56" t="s">
        <v>45</v>
      </c>
      <c r="U99" s="56" t="s">
        <v>45</v>
      </c>
      <c r="V99" s="56" t="s">
        <v>45</v>
      </c>
      <c r="W99" s="56" t="s">
        <v>45</v>
      </c>
      <c r="X99" s="56" t="s">
        <v>45</v>
      </c>
      <c r="Y99" s="56" t="s">
        <v>45</v>
      </c>
      <c r="Z99" s="56" t="s">
        <v>45</v>
      </c>
      <c r="AA99" s="56" t="s">
        <v>45</v>
      </c>
      <c r="AB99" s="56" t="s">
        <v>45</v>
      </c>
      <c r="AC99" s="56" t="s">
        <v>45</v>
      </c>
      <c r="AD99" s="56" t="s">
        <v>45</v>
      </c>
      <c r="AE99" s="56">
        <v>72</v>
      </c>
      <c r="AF99" s="56">
        <v>72</v>
      </c>
      <c r="AG99" s="56">
        <v>72</v>
      </c>
      <c r="AH99" s="116">
        <v>1</v>
      </c>
      <c r="AI99" s="56" t="s">
        <v>45</v>
      </c>
      <c r="AJ99" s="56" t="s">
        <v>45</v>
      </c>
      <c r="AK99" s="56" t="s">
        <v>45</v>
      </c>
      <c r="AL99" s="56" t="s">
        <v>45</v>
      </c>
      <c r="AM99" s="56">
        <v>49</v>
      </c>
      <c r="AN99" s="56">
        <v>49</v>
      </c>
      <c r="AO99" s="56">
        <v>49</v>
      </c>
      <c r="AP99" s="116">
        <v>1</v>
      </c>
      <c r="AQ99" s="56" t="s">
        <v>45</v>
      </c>
      <c r="AR99" s="56" t="s">
        <v>45</v>
      </c>
      <c r="AS99" s="56" t="s">
        <v>45</v>
      </c>
      <c r="AT99" s="56" t="s">
        <v>45</v>
      </c>
      <c r="AU99" s="56" t="s">
        <v>45</v>
      </c>
      <c r="AV99" s="56" t="s">
        <v>45</v>
      </c>
      <c r="AW99" s="56" t="s">
        <v>45</v>
      </c>
      <c r="AX99" s="56" t="s">
        <v>45</v>
      </c>
      <c r="AY99" s="131"/>
    </row>
    <row r="100" ht="30" customHeight="true" spans="1:51">
      <c r="A100" s="11"/>
      <c r="B100" s="13">
        <v>42</v>
      </c>
      <c r="C100" s="10" t="s">
        <v>297</v>
      </c>
      <c r="D100" s="10" t="s">
        <v>298</v>
      </c>
      <c r="E100" s="10"/>
      <c r="F100" s="15" t="s">
        <v>299</v>
      </c>
      <c r="G100" s="54">
        <v>52</v>
      </c>
      <c r="H100" s="55">
        <v>0.18</v>
      </c>
      <c r="I100" s="98"/>
      <c r="J100" s="98"/>
      <c r="K100" s="78" t="s">
        <v>45</v>
      </c>
      <c r="L100" s="56" t="s">
        <v>45</v>
      </c>
      <c r="M100" s="56" t="s">
        <v>45</v>
      </c>
      <c r="N100" s="56" t="s">
        <v>45</v>
      </c>
      <c r="O100" s="56" t="s">
        <v>45</v>
      </c>
      <c r="P100" s="56" t="s">
        <v>45</v>
      </c>
      <c r="Q100" s="56" t="s">
        <v>45</v>
      </c>
      <c r="R100" s="56" t="s">
        <v>45</v>
      </c>
      <c r="S100" s="56">
        <v>72</v>
      </c>
      <c r="T100" s="56">
        <v>15</v>
      </c>
      <c r="U100" s="56">
        <v>15</v>
      </c>
      <c r="V100" s="109">
        <v>0.2083</v>
      </c>
      <c r="W100" s="56">
        <v>4</v>
      </c>
      <c r="X100" s="56">
        <v>2</v>
      </c>
      <c r="Y100" s="56">
        <v>2</v>
      </c>
      <c r="Z100" s="116">
        <v>0.5</v>
      </c>
      <c r="AA100" s="56">
        <v>135</v>
      </c>
      <c r="AB100" s="56">
        <v>24</v>
      </c>
      <c r="AC100" s="56">
        <v>24</v>
      </c>
      <c r="AD100" s="109">
        <v>0.1778</v>
      </c>
      <c r="AE100" s="56" t="s">
        <v>45</v>
      </c>
      <c r="AF100" s="56" t="s">
        <v>45</v>
      </c>
      <c r="AG100" s="56" t="s">
        <v>45</v>
      </c>
      <c r="AH100" s="56" t="s">
        <v>45</v>
      </c>
      <c r="AI100" s="56" t="s">
        <v>45</v>
      </c>
      <c r="AJ100" s="56" t="s">
        <v>45</v>
      </c>
      <c r="AK100" s="56" t="s">
        <v>45</v>
      </c>
      <c r="AL100" s="56" t="s">
        <v>45</v>
      </c>
      <c r="AM100" s="56">
        <v>78</v>
      </c>
      <c r="AN100" s="56">
        <v>5</v>
      </c>
      <c r="AO100" s="56">
        <v>14</v>
      </c>
      <c r="AP100" s="109">
        <v>0.1794</v>
      </c>
      <c r="AQ100" s="56" t="s">
        <v>45</v>
      </c>
      <c r="AR100" s="56" t="s">
        <v>45</v>
      </c>
      <c r="AS100" s="56" t="s">
        <v>45</v>
      </c>
      <c r="AT100" s="56" t="s">
        <v>45</v>
      </c>
      <c r="AU100" s="56" t="s">
        <v>45</v>
      </c>
      <c r="AV100" s="56" t="s">
        <v>45</v>
      </c>
      <c r="AW100" s="56" t="s">
        <v>45</v>
      </c>
      <c r="AX100" s="56" t="s">
        <v>45</v>
      </c>
      <c r="AY100" s="131"/>
    </row>
    <row r="101" ht="30" customHeight="true" spans="1:51">
      <c r="A101" s="11"/>
      <c r="B101" s="14"/>
      <c r="C101" s="10"/>
      <c r="D101" s="10" t="s">
        <v>300</v>
      </c>
      <c r="E101" s="10"/>
      <c r="F101" s="15" t="s">
        <v>299</v>
      </c>
      <c r="G101" s="54">
        <v>6600</v>
      </c>
      <c r="H101" s="55">
        <v>0.26</v>
      </c>
      <c r="I101" s="89"/>
      <c r="J101" s="89"/>
      <c r="K101" s="78" t="s">
        <v>45</v>
      </c>
      <c r="L101" s="56" t="s">
        <v>45</v>
      </c>
      <c r="M101" s="56" t="s">
        <v>45</v>
      </c>
      <c r="N101" s="56" t="s">
        <v>45</v>
      </c>
      <c r="O101" s="56" t="s">
        <v>45</v>
      </c>
      <c r="P101" s="56" t="s">
        <v>45</v>
      </c>
      <c r="Q101" s="56" t="s">
        <v>45</v>
      </c>
      <c r="R101" s="56" t="s">
        <v>45</v>
      </c>
      <c r="S101" s="56">
        <v>6800</v>
      </c>
      <c r="T101" s="56">
        <v>1670</v>
      </c>
      <c r="U101" s="56">
        <v>1670</v>
      </c>
      <c r="V101" s="109">
        <v>0.2456</v>
      </c>
      <c r="W101" s="56">
        <v>800</v>
      </c>
      <c r="X101" s="56">
        <v>400</v>
      </c>
      <c r="Y101" s="56">
        <v>400</v>
      </c>
      <c r="Z101" s="116">
        <v>0.5</v>
      </c>
      <c r="AA101" s="56">
        <v>9400</v>
      </c>
      <c r="AB101" s="56">
        <v>3000</v>
      </c>
      <c r="AC101" s="56">
        <v>3000</v>
      </c>
      <c r="AD101" s="109">
        <v>0.3191</v>
      </c>
      <c r="AE101" s="56" t="s">
        <v>45</v>
      </c>
      <c r="AF101" s="56" t="s">
        <v>45</v>
      </c>
      <c r="AG101" s="56" t="s">
        <v>45</v>
      </c>
      <c r="AH101" s="56" t="s">
        <v>45</v>
      </c>
      <c r="AI101" s="56" t="s">
        <v>45</v>
      </c>
      <c r="AJ101" s="56" t="s">
        <v>45</v>
      </c>
      <c r="AK101" s="56" t="s">
        <v>45</v>
      </c>
      <c r="AL101" s="56" t="s">
        <v>45</v>
      </c>
      <c r="AM101" s="56">
        <v>8400</v>
      </c>
      <c r="AN101" s="56">
        <v>420</v>
      </c>
      <c r="AO101" s="56">
        <v>1530</v>
      </c>
      <c r="AP101" s="109">
        <v>0.1881</v>
      </c>
      <c r="AQ101" s="56" t="s">
        <v>45</v>
      </c>
      <c r="AR101" s="56" t="s">
        <v>45</v>
      </c>
      <c r="AS101" s="56" t="s">
        <v>45</v>
      </c>
      <c r="AT101" s="56" t="s">
        <v>45</v>
      </c>
      <c r="AU101" s="56" t="s">
        <v>45</v>
      </c>
      <c r="AV101" s="56" t="s">
        <v>45</v>
      </c>
      <c r="AW101" s="56" t="s">
        <v>45</v>
      </c>
      <c r="AX101" s="56" t="s">
        <v>45</v>
      </c>
      <c r="AY101" s="131"/>
    </row>
    <row r="102" ht="36" customHeight="true" spans="1:51">
      <c r="A102" s="11"/>
      <c r="B102" s="13">
        <v>43</v>
      </c>
      <c r="C102" s="10" t="s">
        <v>301</v>
      </c>
      <c r="D102" s="10" t="s">
        <v>302</v>
      </c>
      <c r="E102" s="10"/>
      <c r="F102" s="15" t="s">
        <v>303</v>
      </c>
      <c r="G102" s="54">
        <v>18</v>
      </c>
      <c r="H102" s="63">
        <v>0.2465</v>
      </c>
      <c r="I102" s="98"/>
      <c r="J102" s="98"/>
      <c r="K102" s="78" t="s">
        <v>45</v>
      </c>
      <c r="L102" s="56" t="s">
        <v>45</v>
      </c>
      <c r="M102" s="56" t="s">
        <v>45</v>
      </c>
      <c r="N102" s="56" t="s">
        <v>45</v>
      </c>
      <c r="O102" s="56">
        <v>11</v>
      </c>
      <c r="P102" s="56">
        <v>3</v>
      </c>
      <c r="Q102" s="56">
        <v>3</v>
      </c>
      <c r="R102" s="109">
        <v>0.2727</v>
      </c>
      <c r="S102" s="56">
        <v>9</v>
      </c>
      <c r="T102" s="56">
        <v>2</v>
      </c>
      <c r="U102" s="56">
        <v>2</v>
      </c>
      <c r="V102" s="109">
        <v>0.2222</v>
      </c>
      <c r="W102" s="56">
        <v>10</v>
      </c>
      <c r="X102" s="56">
        <v>2</v>
      </c>
      <c r="Y102" s="56">
        <v>2</v>
      </c>
      <c r="Z102" s="116">
        <v>0.2</v>
      </c>
      <c r="AA102" s="56">
        <v>14</v>
      </c>
      <c r="AB102" s="56">
        <v>4</v>
      </c>
      <c r="AC102" s="56">
        <v>4</v>
      </c>
      <c r="AD102" s="109">
        <v>0.2857</v>
      </c>
      <c r="AE102" s="56">
        <v>10</v>
      </c>
      <c r="AF102" s="56">
        <v>2</v>
      </c>
      <c r="AG102" s="56">
        <v>2</v>
      </c>
      <c r="AH102" s="116">
        <v>0.2</v>
      </c>
      <c r="AI102" s="56">
        <v>9</v>
      </c>
      <c r="AJ102" s="56">
        <v>3</v>
      </c>
      <c r="AK102" s="56">
        <v>3</v>
      </c>
      <c r="AL102" s="109">
        <v>0.3333</v>
      </c>
      <c r="AM102" s="56">
        <v>10</v>
      </c>
      <c r="AN102" s="56">
        <v>2</v>
      </c>
      <c r="AO102" s="56">
        <v>2</v>
      </c>
      <c r="AP102" s="116">
        <v>0.2</v>
      </c>
      <c r="AQ102" s="56" t="s">
        <v>45</v>
      </c>
      <c r="AR102" s="56" t="s">
        <v>45</v>
      </c>
      <c r="AS102" s="56" t="s">
        <v>45</v>
      </c>
      <c r="AT102" s="56" t="s">
        <v>45</v>
      </c>
      <c r="AU102" s="56" t="s">
        <v>45</v>
      </c>
      <c r="AV102" s="56" t="s">
        <v>45</v>
      </c>
      <c r="AW102" s="56" t="s">
        <v>45</v>
      </c>
      <c r="AX102" s="56" t="s">
        <v>45</v>
      </c>
      <c r="AY102" s="131"/>
    </row>
    <row r="103" s="44" customFormat="true" ht="37" customHeight="true" spans="1:51">
      <c r="A103" s="11"/>
      <c r="B103" s="13">
        <v>44</v>
      </c>
      <c r="C103" s="10" t="s">
        <v>304</v>
      </c>
      <c r="D103" s="10" t="s">
        <v>305</v>
      </c>
      <c r="E103" s="10"/>
      <c r="F103" s="15" t="s">
        <v>53</v>
      </c>
      <c r="G103" s="54">
        <v>20.3</v>
      </c>
      <c r="H103" s="69">
        <v>0.812</v>
      </c>
      <c r="I103" s="147"/>
      <c r="J103" s="147"/>
      <c r="K103" s="103" t="s">
        <v>45</v>
      </c>
      <c r="L103" s="54" t="s">
        <v>45</v>
      </c>
      <c r="M103" s="54" t="s">
        <v>45</v>
      </c>
      <c r="N103" s="54" t="s">
        <v>45</v>
      </c>
      <c r="O103" s="54">
        <v>9</v>
      </c>
      <c r="P103" s="54">
        <v>6</v>
      </c>
      <c r="Q103" s="54">
        <v>8</v>
      </c>
      <c r="R103" s="152">
        <v>0.8889</v>
      </c>
      <c r="S103" s="54">
        <v>3</v>
      </c>
      <c r="T103" s="54">
        <v>1</v>
      </c>
      <c r="U103" s="54">
        <v>2</v>
      </c>
      <c r="V103" s="152">
        <v>0.6667</v>
      </c>
      <c r="W103" s="54">
        <v>2</v>
      </c>
      <c r="X103" s="54">
        <v>0</v>
      </c>
      <c r="Y103" s="54">
        <v>1</v>
      </c>
      <c r="Z103" s="152">
        <v>0.5</v>
      </c>
      <c r="AA103" s="54">
        <v>4</v>
      </c>
      <c r="AB103" s="54">
        <v>1</v>
      </c>
      <c r="AC103" s="54">
        <v>3</v>
      </c>
      <c r="AD103" s="152">
        <v>0.75</v>
      </c>
      <c r="AE103" s="54">
        <v>2</v>
      </c>
      <c r="AF103" s="54">
        <v>0</v>
      </c>
      <c r="AG103" s="54">
        <v>2</v>
      </c>
      <c r="AH103" s="152">
        <v>1</v>
      </c>
      <c r="AI103" s="54">
        <v>2</v>
      </c>
      <c r="AJ103" s="54">
        <v>0.7</v>
      </c>
      <c r="AK103" s="54">
        <v>1.3</v>
      </c>
      <c r="AL103" s="152">
        <v>0.65</v>
      </c>
      <c r="AM103" s="54">
        <v>1</v>
      </c>
      <c r="AN103" s="54">
        <v>0.5</v>
      </c>
      <c r="AO103" s="54">
        <v>1</v>
      </c>
      <c r="AP103" s="152">
        <v>1</v>
      </c>
      <c r="AQ103" s="56" t="s">
        <v>45</v>
      </c>
      <c r="AR103" s="56" t="s">
        <v>45</v>
      </c>
      <c r="AS103" s="56" t="s">
        <v>45</v>
      </c>
      <c r="AT103" s="56" t="s">
        <v>45</v>
      </c>
      <c r="AU103" s="54">
        <v>2</v>
      </c>
      <c r="AV103" s="54">
        <v>2</v>
      </c>
      <c r="AW103" s="54">
        <v>2</v>
      </c>
      <c r="AX103" s="152">
        <v>1</v>
      </c>
      <c r="AY103" s="156"/>
    </row>
    <row r="104" ht="43" customHeight="true" spans="1:51">
      <c r="A104" s="6"/>
      <c r="B104" s="13">
        <v>45</v>
      </c>
      <c r="C104" s="10" t="s">
        <v>306</v>
      </c>
      <c r="D104" s="10" t="s">
        <v>307</v>
      </c>
      <c r="E104" s="10"/>
      <c r="F104" s="15" t="s">
        <v>84</v>
      </c>
      <c r="G104" s="54">
        <v>2</v>
      </c>
      <c r="H104" s="61">
        <v>0.087</v>
      </c>
      <c r="I104" s="149"/>
      <c r="J104" s="149"/>
      <c r="K104" s="56">
        <v>1</v>
      </c>
      <c r="L104" s="56" t="s">
        <v>45</v>
      </c>
      <c r="M104" s="56" t="s">
        <v>45</v>
      </c>
      <c r="N104" s="150" t="s">
        <v>60</v>
      </c>
      <c r="O104" s="56">
        <v>4</v>
      </c>
      <c r="P104" s="56" t="s">
        <v>45</v>
      </c>
      <c r="Q104" s="56" t="s">
        <v>45</v>
      </c>
      <c r="R104" s="150" t="s">
        <v>60</v>
      </c>
      <c r="S104" s="56">
        <v>3</v>
      </c>
      <c r="T104" s="56" t="s">
        <v>45</v>
      </c>
      <c r="U104" s="56" t="s">
        <v>45</v>
      </c>
      <c r="V104" s="150" t="s">
        <v>60</v>
      </c>
      <c r="W104" s="56">
        <v>2</v>
      </c>
      <c r="X104" s="56">
        <v>1</v>
      </c>
      <c r="Y104" s="56">
        <v>1</v>
      </c>
      <c r="Z104" s="116">
        <v>0.5</v>
      </c>
      <c r="AA104" s="56">
        <v>3</v>
      </c>
      <c r="AB104" s="56">
        <v>1</v>
      </c>
      <c r="AC104" s="56">
        <v>1</v>
      </c>
      <c r="AD104" s="109">
        <v>0.333</v>
      </c>
      <c r="AE104" s="56">
        <v>2</v>
      </c>
      <c r="AF104" s="56" t="s">
        <v>45</v>
      </c>
      <c r="AG104" s="56" t="s">
        <v>45</v>
      </c>
      <c r="AH104" s="56" t="s">
        <v>60</v>
      </c>
      <c r="AI104" s="56">
        <v>2</v>
      </c>
      <c r="AJ104" s="56" t="s">
        <v>45</v>
      </c>
      <c r="AK104" s="56" t="s">
        <v>45</v>
      </c>
      <c r="AL104" s="150" t="s">
        <v>60</v>
      </c>
      <c r="AM104" s="56">
        <v>2</v>
      </c>
      <c r="AN104" s="56" t="s">
        <v>45</v>
      </c>
      <c r="AO104" s="56" t="s">
        <v>45</v>
      </c>
      <c r="AP104" s="150" t="s">
        <v>60</v>
      </c>
      <c r="AQ104" s="56">
        <v>2</v>
      </c>
      <c r="AR104" s="56" t="s">
        <v>45</v>
      </c>
      <c r="AS104" s="56" t="s">
        <v>45</v>
      </c>
      <c r="AT104" s="150" t="s">
        <v>60</v>
      </c>
      <c r="AU104" s="56">
        <v>2</v>
      </c>
      <c r="AV104" s="56" t="s">
        <v>45</v>
      </c>
      <c r="AW104" s="56" t="s">
        <v>45</v>
      </c>
      <c r="AX104" s="150" t="s">
        <v>60</v>
      </c>
      <c r="AY104" s="131" t="s">
        <v>509</v>
      </c>
    </row>
    <row r="105" ht="35" customHeight="true" spans="1:51">
      <c r="A105" s="8" t="s">
        <v>309</v>
      </c>
      <c r="B105" s="13">
        <v>46</v>
      </c>
      <c r="C105" s="10" t="s">
        <v>310</v>
      </c>
      <c r="D105" s="10" t="s">
        <v>311</v>
      </c>
      <c r="E105" s="10"/>
      <c r="F105" s="15" t="s">
        <v>577</v>
      </c>
      <c r="G105" s="54">
        <v>26</v>
      </c>
      <c r="H105" s="142">
        <v>1</v>
      </c>
      <c r="I105" s="56"/>
      <c r="J105" s="56"/>
      <c r="K105" s="56">
        <v>5</v>
      </c>
      <c r="L105" s="56">
        <v>5</v>
      </c>
      <c r="M105" s="56">
        <v>5</v>
      </c>
      <c r="N105" s="116">
        <v>1</v>
      </c>
      <c r="O105" s="56">
        <v>5</v>
      </c>
      <c r="P105" s="56">
        <v>5</v>
      </c>
      <c r="Q105" s="56">
        <v>5</v>
      </c>
      <c r="R105" s="116">
        <v>1</v>
      </c>
      <c r="S105" s="56">
        <v>2</v>
      </c>
      <c r="T105" s="56">
        <v>2</v>
      </c>
      <c r="U105" s="56">
        <v>2</v>
      </c>
      <c r="V105" s="116">
        <v>1</v>
      </c>
      <c r="W105" s="56">
        <v>3</v>
      </c>
      <c r="X105" s="56">
        <v>3</v>
      </c>
      <c r="Y105" s="56">
        <v>3</v>
      </c>
      <c r="Z105" s="116">
        <v>1</v>
      </c>
      <c r="AA105" s="56">
        <v>5</v>
      </c>
      <c r="AB105" s="56">
        <v>5</v>
      </c>
      <c r="AC105" s="56">
        <v>5</v>
      </c>
      <c r="AD105" s="116">
        <v>1</v>
      </c>
      <c r="AE105" s="56">
        <v>2</v>
      </c>
      <c r="AF105" s="56">
        <v>2</v>
      </c>
      <c r="AG105" s="56">
        <v>2</v>
      </c>
      <c r="AH105" s="116">
        <v>1</v>
      </c>
      <c r="AI105" s="56">
        <v>2</v>
      </c>
      <c r="AJ105" s="56">
        <v>2</v>
      </c>
      <c r="AK105" s="56">
        <v>2</v>
      </c>
      <c r="AL105" s="116">
        <v>1</v>
      </c>
      <c r="AM105" s="56">
        <v>2</v>
      </c>
      <c r="AN105" s="56">
        <v>2</v>
      </c>
      <c r="AO105" s="56">
        <v>2</v>
      </c>
      <c r="AP105" s="116">
        <v>1</v>
      </c>
      <c r="AQ105" s="56" t="s">
        <v>45</v>
      </c>
      <c r="AR105" s="56" t="s">
        <v>45</v>
      </c>
      <c r="AS105" s="56" t="s">
        <v>45</v>
      </c>
      <c r="AT105" s="56" t="s">
        <v>45</v>
      </c>
      <c r="AU105" s="56" t="s">
        <v>45</v>
      </c>
      <c r="AV105" s="56" t="s">
        <v>45</v>
      </c>
      <c r="AW105" s="56" t="s">
        <v>45</v>
      </c>
      <c r="AX105" s="56" t="s">
        <v>45</v>
      </c>
      <c r="AY105" s="131"/>
    </row>
    <row r="106" ht="30" customHeight="true" spans="1:51">
      <c r="A106" s="11"/>
      <c r="B106" s="13">
        <v>47</v>
      </c>
      <c r="C106" s="10" t="s">
        <v>313</v>
      </c>
      <c r="D106" s="10" t="s">
        <v>409</v>
      </c>
      <c r="E106" s="10"/>
      <c r="F106" s="15" t="s">
        <v>315</v>
      </c>
      <c r="G106" s="56" t="s">
        <v>45</v>
      </c>
      <c r="H106" s="143" t="s">
        <v>45</v>
      </c>
      <c r="I106" s="88"/>
      <c r="J106" s="88"/>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45</v>
      </c>
      <c r="AR106" s="56" t="s">
        <v>45</v>
      </c>
      <c r="AS106" s="56" t="s">
        <v>45</v>
      </c>
      <c r="AT106" s="56" t="s">
        <v>45</v>
      </c>
      <c r="AU106" s="56">
        <v>1</v>
      </c>
      <c r="AV106" s="56"/>
      <c r="AW106" s="56"/>
      <c r="AX106" s="56"/>
      <c r="AY106" s="154" t="s">
        <v>317</v>
      </c>
    </row>
    <row r="107" ht="30" customHeight="true" spans="1:51">
      <c r="A107" s="11"/>
      <c r="B107" s="14"/>
      <c r="C107" s="10"/>
      <c r="D107" s="10" t="s">
        <v>318</v>
      </c>
      <c r="E107" s="10"/>
      <c r="F107" s="15" t="s">
        <v>315</v>
      </c>
      <c r="G107" s="56" t="s">
        <v>45</v>
      </c>
      <c r="H107" s="143" t="s">
        <v>45</v>
      </c>
      <c r="I107" s="23"/>
      <c r="J107" s="23"/>
      <c r="K107" s="56" t="s">
        <v>45</v>
      </c>
      <c r="L107" s="56" t="s">
        <v>45</v>
      </c>
      <c r="M107" s="56" t="s">
        <v>45</v>
      </c>
      <c r="N107" s="56" t="s">
        <v>45</v>
      </c>
      <c r="O107" s="56" t="s">
        <v>45</v>
      </c>
      <c r="P107" s="56" t="s">
        <v>45</v>
      </c>
      <c r="Q107" s="56" t="s">
        <v>45</v>
      </c>
      <c r="R107" s="56" t="s">
        <v>45</v>
      </c>
      <c r="S107" s="56" t="s">
        <v>45</v>
      </c>
      <c r="T107" s="56" t="s">
        <v>45</v>
      </c>
      <c r="U107" s="56" t="s">
        <v>45</v>
      </c>
      <c r="V107" s="56" t="s">
        <v>45</v>
      </c>
      <c r="W107" s="56">
        <v>1</v>
      </c>
      <c r="X107" s="56"/>
      <c r="Y107" s="56"/>
      <c r="Z107" s="56"/>
      <c r="AA107" s="56" t="s">
        <v>45</v>
      </c>
      <c r="AB107" s="56" t="s">
        <v>45</v>
      </c>
      <c r="AC107" s="56" t="s">
        <v>45</v>
      </c>
      <c r="AD107" s="56" t="s">
        <v>45</v>
      </c>
      <c r="AE107" s="56">
        <v>1</v>
      </c>
      <c r="AF107" s="56"/>
      <c r="AG107" s="56"/>
      <c r="AH107" s="56"/>
      <c r="AI107" s="56">
        <v>1</v>
      </c>
      <c r="AJ107" s="56"/>
      <c r="AK107" s="56"/>
      <c r="AL107" s="56"/>
      <c r="AM107" s="56" t="s">
        <v>45</v>
      </c>
      <c r="AN107" s="56"/>
      <c r="AO107" s="56"/>
      <c r="AP107" s="56"/>
      <c r="AQ107" s="56" t="s">
        <v>45</v>
      </c>
      <c r="AR107" s="56" t="s">
        <v>45</v>
      </c>
      <c r="AS107" s="56" t="s">
        <v>45</v>
      </c>
      <c r="AT107" s="56" t="s">
        <v>45</v>
      </c>
      <c r="AU107" s="56" t="s">
        <v>45</v>
      </c>
      <c r="AV107" s="56" t="s">
        <v>45</v>
      </c>
      <c r="AW107" s="56" t="s">
        <v>45</v>
      </c>
      <c r="AX107" s="56" t="s">
        <v>45</v>
      </c>
      <c r="AY107" s="23"/>
    </row>
    <row r="108" ht="43" customHeight="true" spans="1:51">
      <c r="A108" s="11"/>
      <c r="B108" s="13">
        <v>48</v>
      </c>
      <c r="C108" s="10" t="s">
        <v>320</v>
      </c>
      <c r="D108" s="10" t="s">
        <v>321</v>
      </c>
      <c r="E108" s="10"/>
      <c r="F108" s="15" t="s">
        <v>322</v>
      </c>
      <c r="G108" s="54" t="s">
        <v>60</v>
      </c>
      <c r="H108" s="139" t="s">
        <v>60</v>
      </c>
      <c r="I108" s="54"/>
      <c r="J108" s="54"/>
      <c r="K108" s="54" t="s">
        <v>60</v>
      </c>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131" t="s">
        <v>323</v>
      </c>
    </row>
    <row r="109" ht="39" customHeight="true" spans="1:51">
      <c r="A109" s="11"/>
      <c r="B109" s="13">
        <v>49</v>
      </c>
      <c r="C109" s="10" t="s">
        <v>324</v>
      </c>
      <c r="D109" s="10" t="s">
        <v>325</v>
      </c>
      <c r="E109" s="10"/>
      <c r="F109" s="15" t="s">
        <v>315</v>
      </c>
      <c r="G109" s="54">
        <v>86</v>
      </c>
      <c r="H109" s="144">
        <v>0.43</v>
      </c>
      <c r="I109" s="56"/>
      <c r="J109" s="56"/>
      <c r="K109" s="56">
        <v>200</v>
      </c>
      <c r="L109" s="56">
        <v>51</v>
      </c>
      <c r="M109" s="56">
        <v>86</v>
      </c>
      <c r="N109" s="116">
        <v>0.43</v>
      </c>
      <c r="O109" s="56" t="s">
        <v>45</v>
      </c>
      <c r="P109" s="56" t="s">
        <v>45</v>
      </c>
      <c r="Q109" s="56" t="s">
        <v>45</v>
      </c>
      <c r="R109" s="56" t="s">
        <v>45</v>
      </c>
      <c r="S109" s="56" t="s">
        <v>45</v>
      </c>
      <c r="T109" s="56" t="s">
        <v>45</v>
      </c>
      <c r="U109" s="56" t="s">
        <v>45</v>
      </c>
      <c r="V109" s="56" t="s">
        <v>45</v>
      </c>
      <c r="W109" s="56" t="s">
        <v>45</v>
      </c>
      <c r="X109" s="56" t="s">
        <v>45</v>
      </c>
      <c r="Y109" s="56" t="s">
        <v>45</v>
      </c>
      <c r="Z109" s="56" t="s">
        <v>45</v>
      </c>
      <c r="AA109" s="56" t="s">
        <v>45</v>
      </c>
      <c r="AB109" s="56" t="s">
        <v>45</v>
      </c>
      <c r="AC109" s="56" t="s">
        <v>45</v>
      </c>
      <c r="AD109" s="56" t="s">
        <v>45</v>
      </c>
      <c r="AE109" s="56" t="s">
        <v>45</v>
      </c>
      <c r="AF109" s="56" t="s">
        <v>45</v>
      </c>
      <c r="AG109" s="56" t="s">
        <v>45</v>
      </c>
      <c r="AH109" s="56" t="s">
        <v>45</v>
      </c>
      <c r="AI109" s="56" t="s">
        <v>45</v>
      </c>
      <c r="AJ109" s="56" t="s">
        <v>45</v>
      </c>
      <c r="AK109" s="56" t="s">
        <v>45</v>
      </c>
      <c r="AL109" s="56" t="s">
        <v>45</v>
      </c>
      <c r="AM109" s="56" t="s">
        <v>45</v>
      </c>
      <c r="AN109" s="56" t="s">
        <v>45</v>
      </c>
      <c r="AO109" s="56" t="s">
        <v>45</v>
      </c>
      <c r="AP109" s="56" t="s">
        <v>45</v>
      </c>
      <c r="AQ109" s="56" t="s">
        <v>45</v>
      </c>
      <c r="AR109" s="56" t="s">
        <v>45</v>
      </c>
      <c r="AS109" s="56" t="s">
        <v>45</v>
      </c>
      <c r="AT109" s="56" t="s">
        <v>45</v>
      </c>
      <c r="AU109" s="56" t="s">
        <v>45</v>
      </c>
      <c r="AV109" s="56" t="s">
        <v>45</v>
      </c>
      <c r="AW109" s="56" t="s">
        <v>45</v>
      </c>
      <c r="AX109" s="56" t="s">
        <v>45</v>
      </c>
      <c r="AY109" s="131"/>
    </row>
    <row r="110" ht="45" customHeight="true" spans="1:51">
      <c r="A110" s="11"/>
      <c r="B110" s="13">
        <v>50</v>
      </c>
      <c r="C110" s="10" t="s">
        <v>328</v>
      </c>
      <c r="D110" s="10" t="s">
        <v>329</v>
      </c>
      <c r="E110" s="10"/>
      <c r="F110" s="15" t="s">
        <v>315</v>
      </c>
      <c r="G110" s="54" t="s">
        <v>60</v>
      </c>
      <c r="H110" s="139" t="s">
        <v>60</v>
      </c>
      <c r="I110" s="56"/>
      <c r="J110" s="56"/>
      <c r="K110" s="56">
        <v>8</v>
      </c>
      <c r="L110" s="56" t="s">
        <v>45</v>
      </c>
      <c r="M110" s="56" t="s">
        <v>45</v>
      </c>
      <c r="N110" s="56" t="s">
        <v>45</v>
      </c>
      <c r="O110" s="56">
        <v>1</v>
      </c>
      <c r="P110" s="56"/>
      <c r="Q110" s="56"/>
      <c r="R110" s="56"/>
      <c r="S110" s="56">
        <v>1</v>
      </c>
      <c r="T110" s="56"/>
      <c r="U110" s="56"/>
      <c r="V110" s="56"/>
      <c r="W110" s="56">
        <v>1</v>
      </c>
      <c r="X110" s="56"/>
      <c r="Y110" s="56"/>
      <c r="Z110" s="56"/>
      <c r="AA110" s="56">
        <v>1</v>
      </c>
      <c r="AB110" s="56"/>
      <c r="AC110" s="56"/>
      <c r="AD110" s="56"/>
      <c r="AE110" s="56">
        <v>1</v>
      </c>
      <c r="AF110" s="56"/>
      <c r="AG110" s="56"/>
      <c r="AH110" s="56"/>
      <c r="AI110" s="56">
        <v>1</v>
      </c>
      <c r="AJ110" s="56"/>
      <c r="AK110" s="56"/>
      <c r="AL110" s="56"/>
      <c r="AM110" s="56">
        <v>1</v>
      </c>
      <c r="AN110" s="56"/>
      <c r="AO110" s="56"/>
      <c r="AP110" s="56"/>
      <c r="AQ110" s="56">
        <v>1</v>
      </c>
      <c r="AR110" s="56"/>
      <c r="AS110" s="56"/>
      <c r="AT110" s="56"/>
      <c r="AU110" s="56">
        <v>1</v>
      </c>
      <c r="AV110" s="56"/>
      <c r="AW110" s="56"/>
      <c r="AX110" s="56"/>
      <c r="AY110" s="131" t="s">
        <v>332</v>
      </c>
    </row>
    <row r="111" ht="37" customHeight="true" spans="1:51">
      <c r="A111" s="6"/>
      <c r="B111" s="13">
        <v>51</v>
      </c>
      <c r="C111" s="10" t="s">
        <v>334</v>
      </c>
      <c r="D111" s="10" t="s">
        <v>335</v>
      </c>
      <c r="E111" s="10"/>
      <c r="F111" s="15" t="s">
        <v>336</v>
      </c>
      <c r="G111" s="54">
        <v>22</v>
      </c>
      <c r="H111" s="61">
        <v>0.275</v>
      </c>
      <c r="I111" s="56"/>
      <c r="J111" s="56"/>
      <c r="K111" s="56" t="s">
        <v>45</v>
      </c>
      <c r="L111" s="56" t="s">
        <v>45</v>
      </c>
      <c r="M111" s="56" t="s">
        <v>45</v>
      </c>
      <c r="N111" s="56" t="s">
        <v>45</v>
      </c>
      <c r="O111" s="56">
        <v>10</v>
      </c>
      <c r="P111" s="56">
        <v>4</v>
      </c>
      <c r="Q111" s="56">
        <v>4</v>
      </c>
      <c r="R111" s="116">
        <v>0.4</v>
      </c>
      <c r="S111" s="56">
        <v>8</v>
      </c>
      <c r="T111" s="56">
        <v>0</v>
      </c>
      <c r="U111" s="56">
        <v>0</v>
      </c>
      <c r="V111" s="109">
        <v>0</v>
      </c>
      <c r="W111" s="56">
        <v>8</v>
      </c>
      <c r="X111" s="56">
        <v>0</v>
      </c>
      <c r="Y111" s="56">
        <v>0</v>
      </c>
      <c r="Z111" s="109">
        <v>0</v>
      </c>
      <c r="AA111" s="56">
        <v>24</v>
      </c>
      <c r="AB111" s="56">
        <v>8</v>
      </c>
      <c r="AC111" s="56">
        <v>8</v>
      </c>
      <c r="AD111" s="109">
        <v>0.3333</v>
      </c>
      <c r="AE111" s="56">
        <v>12</v>
      </c>
      <c r="AF111" s="56">
        <v>10</v>
      </c>
      <c r="AG111" s="56">
        <v>10</v>
      </c>
      <c r="AH111" s="109">
        <v>0.8333</v>
      </c>
      <c r="AI111" s="56">
        <v>8</v>
      </c>
      <c r="AJ111" s="56">
        <v>0</v>
      </c>
      <c r="AK111" s="56">
        <v>0</v>
      </c>
      <c r="AL111" s="109">
        <v>0</v>
      </c>
      <c r="AM111" s="56">
        <v>10</v>
      </c>
      <c r="AN111" s="56">
        <v>0</v>
      </c>
      <c r="AO111" s="56">
        <v>0</v>
      </c>
      <c r="AP111" s="109">
        <v>0</v>
      </c>
      <c r="AQ111" s="56" t="s">
        <v>45</v>
      </c>
      <c r="AR111" s="56" t="s">
        <v>45</v>
      </c>
      <c r="AS111" s="56" t="s">
        <v>45</v>
      </c>
      <c r="AT111" s="56" t="s">
        <v>45</v>
      </c>
      <c r="AU111" s="56" t="s">
        <v>45</v>
      </c>
      <c r="AV111" s="56" t="s">
        <v>45</v>
      </c>
      <c r="AW111" s="56" t="s">
        <v>45</v>
      </c>
      <c r="AX111" s="56" t="s">
        <v>45</v>
      </c>
      <c r="AY111" s="131"/>
    </row>
  </sheetData>
  <mergeCells count="219">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O1"/>
    </sheetView>
  </sheetViews>
  <sheetFormatPr defaultColWidth="14" defaultRowHeight="18" customHeight="true"/>
  <cols>
    <col min="1" max="1" width="8.45833333333333" customWidth="true"/>
    <col min="6" max="6" width="9.2" customWidth="true"/>
  </cols>
  <sheetData>
    <row r="1" customHeight="true" spans="1:51">
      <c r="A1" s="1" t="s">
        <v>645</v>
      </c>
      <c r="I1" s="1"/>
      <c r="J1" s="1"/>
      <c r="AQ1" s="32"/>
      <c r="AR1" s="32"/>
      <c r="AS1" s="32"/>
      <c r="AT1" s="32"/>
      <c r="AU1" s="32"/>
      <c r="AV1" s="32"/>
      <c r="AW1" s="32"/>
      <c r="AX1" s="32"/>
      <c r="AY1" s="33"/>
    </row>
    <row r="2" customHeight="true" spans="1:10">
      <c r="A2" s="2" t="s">
        <v>585</v>
      </c>
      <c r="I2" s="2"/>
      <c r="J2" s="2"/>
    </row>
    <row r="3" customHeight="true" spans="1:51">
      <c r="A3" s="3" t="s">
        <v>2</v>
      </c>
      <c r="B3" s="4" t="s">
        <v>3</v>
      </c>
      <c r="C3" s="5" t="s">
        <v>4</v>
      </c>
      <c r="D3" s="5" t="s">
        <v>5</v>
      </c>
      <c r="E3" s="5"/>
      <c r="F3" s="5" t="s">
        <v>6</v>
      </c>
      <c r="G3" s="5" t="s">
        <v>7</v>
      </c>
      <c r="H3" s="24" t="s">
        <v>8</v>
      </c>
      <c r="I3" s="31" t="s">
        <v>39</v>
      </c>
      <c r="J3" s="31" t="s">
        <v>418</v>
      </c>
      <c r="K3" s="5" t="s">
        <v>9</v>
      </c>
      <c r="L3" s="5"/>
      <c r="M3" s="5"/>
      <c r="N3" s="5"/>
      <c r="O3" s="5" t="s">
        <v>10</v>
      </c>
      <c r="P3" s="5"/>
      <c r="Q3" s="5"/>
      <c r="R3" s="5"/>
      <c r="S3" s="5" t="s">
        <v>11</v>
      </c>
      <c r="T3" s="5"/>
      <c r="U3" s="5"/>
      <c r="V3" s="5"/>
      <c r="W3" s="5" t="s">
        <v>12</v>
      </c>
      <c r="X3" s="5"/>
      <c r="Y3" s="5"/>
      <c r="Z3" s="5"/>
      <c r="AA3" s="5" t="s">
        <v>13</v>
      </c>
      <c r="AB3" s="5"/>
      <c r="AC3" s="5"/>
      <c r="AD3" s="5"/>
      <c r="AE3" s="5" t="s">
        <v>14</v>
      </c>
      <c r="AF3" s="5"/>
      <c r="AG3" s="5"/>
      <c r="AH3" s="5"/>
      <c r="AI3" s="5" t="s">
        <v>15</v>
      </c>
      <c r="AJ3" s="5"/>
      <c r="AK3" s="5"/>
      <c r="AL3" s="5"/>
      <c r="AM3" s="5" t="s">
        <v>16</v>
      </c>
      <c r="AN3" s="5"/>
      <c r="AO3" s="5"/>
      <c r="AP3" s="5"/>
      <c r="AQ3" s="5" t="s">
        <v>17</v>
      </c>
      <c r="AR3" s="5"/>
      <c r="AS3" s="5"/>
      <c r="AT3" s="5"/>
      <c r="AU3" s="5" t="s">
        <v>18</v>
      </c>
      <c r="AV3" s="5"/>
      <c r="AW3" s="5"/>
      <c r="AX3" s="5"/>
      <c r="AY3" s="5" t="s">
        <v>19</v>
      </c>
    </row>
    <row r="4" customHeight="true" spans="1:51">
      <c r="A4" s="6"/>
      <c r="B4" s="7"/>
      <c r="C4" s="5"/>
      <c r="D4" s="5"/>
      <c r="E4" s="5"/>
      <c r="F4" s="5"/>
      <c r="G4" s="5"/>
      <c r="H4" s="25"/>
      <c r="I4" s="22"/>
      <c r="J4" s="22"/>
      <c r="K4" s="5" t="s">
        <v>5</v>
      </c>
      <c r="L4" s="5" t="s">
        <v>40</v>
      </c>
      <c r="M4" s="5" t="s">
        <v>20</v>
      </c>
      <c r="N4" s="5" t="s">
        <v>21</v>
      </c>
      <c r="O4" s="5" t="s">
        <v>5</v>
      </c>
      <c r="P4" s="5" t="s">
        <v>40</v>
      </c>
      <c r="Q4" s="5" t="s">
        <v>20</v>
      </c>
      <c r="R4" s="5" t="s">
        <v>21</v>
      </c>
      <c r="S4" s="5" t="s">
        <v>5</v>
      </c>
      <c r="T4" s="5" t="s">
        <v>40</v>
      </c>
      <c r="U4" s="5" t="s">
        <v>20</v>
      </c>
      <c r="V4" s="5" t="s">
        <v>21</v>
      </c>
      <c r="W4" s="5" t="s">
        <v>5</v>
      </c>
      <c r="X4" s="5" t="s">
        <v>40</v>
      </c>
      <c r="Y4" s="5" t="s">
        <v>20</v>
      </c>
      <c r="Z4" s="5" t="s">
        <v>21</v>
      </c>
      <c r="AA4" s="5" t="s">
        <v>5</v>
      </c>
      <c r="AB4" s="5" t="s">
        <v>40</v>
      </c>
      <c r="AC4" s="5" t="s">
        <v>20</v>
      </c>
      <c r="AD4" s="5" t="s">
        <v>21</v>
      </c>
      <c r="AE4" s="5" t="s">
        <v>5</v>
      </c>
      <c r="AF4" s="5" t="s">
        <v>40</v>
      </c>
      <c r="AG4" s="5" t="s">
        <v>20</v>
      </c>
      <c r="AH4" s="5" t="s">
        <v>21</v>
      </c>
      <c r="AI4" s="5" t="s">
        <v>5</v>
      </c>
      <c r="AJ4" s="5" t="s">
        <v>40</v>
      </c>
      <c r="AK4" s="5" t="s">
        <v>20</v>
      </c>
      <c r="AL4" s="5" t="s">
        <v>21</v>
      </c>
      <c r="AM4" s="5" t="s">
        <v>5</v>
      </c>
      <c r="AN4" s="5" t="s">
        <v>40</v>
      </c>
      <c r="AO4" s="5" t="s">
        <v>20</v>
      </c>
      <c r="AP4" s="5" t="s">
        <v>21</v>
      </c>
      <c r="AQ4" s="5" t="s">
        <v>5</v>
      </c>
      <c r="AR4" s="5" t="s">
        <v>40</v>
      </c>
      <c r="AS4" s="5" t="s">
        <v>20</v>
      </c>
      <c r="AT4" s="5" t="s">
        <v>21</v>
      </c>
      <c r="AU4" s="5" t="s">
        <v>5</v>
      </c>
      <c r="AV4" s="5" t="s">
        <v>40</v>
      </c>
      <c r="AW4" s="5" t="s">
        <v>20</v>
      </c>
      <c r="AX4" s="5" t="s">
        <v>21</v>
      </c>
      <c r="AY4" s="5">
        <f>SUM(A4:AX4)</f>
        <v>0</v>
      </c>
    </row>
    <row r="5" customHeight="true" spans="1:51">
      <c r="A5" s="8" t="s">
        <v>41</v>
      </c>
      <c r="B5" s="9">
        <v>1</v>
      </c>
      <c r="C5" s="10" t="s">
        <v>42</v>
      </c>
      <c r="D5" s="10" t="s">
        <v>43</v>
      </c>
      <c r="E5" s="10"/>
      <c r="F5" s="15" t="s">
        <v>519</v>
      </c>
      <c r="G5" s="26">
        <f>'1-6月'!G5-'1-5月'!G5</f>
        <v>1729</v>
      </c>
      <c r="H5" s="26">
        <f>'1-6月'!H5-'1-5月'!H5</f>
        <v>0.1441</v>
      </c>
      <c r="I5" s="26" t="e">
        <f>'1-6月'!I5-'1-5月'!I5</f>
        <v>#VALUE!</v>
      </c>
      <c r="J5" s="26" t="e">
        <f>'1-6月'!J5-'1-5月'!J5</f>
        <v>#VALUE!</v>
      </c>
      <c r="K5" s="26">
        <f>'1-6月'!K5-'1-5月'!K5</f>
        <v>0</v>
      </c>
      <c r="L5" s="26">
        <f>'1-6月'!L5-'1-5月'!L5</f>
        <v>-4</v>
      </c>
      <c r="M5" s="26">
        <f>'1-6月'!M5-'1-5月'!M5</f>
        <v>207</v>
      </c>
      <c r="N5" s="26">
        <f>'1-6月'!N5-'1-5月'!N5</f>
        <v>0.1217</v>
      </c>
      <c r="O5" s="26">
        <f>'1-6月'!O5-'1-5月'!O5</f>
        <v>0</v>
      </c>
      <c r="P5" s="26">
        <f>'1-6月'!P5-'1-5月'!P5</f>
        <v>26</v>
      </c>
      <c r="Q5" s="26">
        <f>'1-6月'!Q5-'1-5月'!Q5</f>
        <v>242</v>
      </c>
      <c r="R5" s="26">
        <f>'1-6月'!R5-'1-5月'!R5</f>
        <v>0.11</v>
      </c>
      <c r="S5" s="26">
        <f>'1-6月'!S5-'1-5月'!S5</f>
        <v>0</v>
      </c>
      <c r="T5" s="26">
        <f>'1-6月'!T5-'1-5月'!T5</f>
        <v>-33</v>
      </c>
      <c r="U5" s="26">
        <f>'1-6月'!U5-'1-5月'!U5</f>
        <v>104</v>
      </c>
      <c r="V5" s="26">
        <f>'1-6月'!V5-'1-5月'!V5</f>
        <v>0.0903999999999999</v>
      </c>
      <c r="W5" s="26">
        <f>'1-6月'!W5-'1-5月'!W5</f>
        <v>0</v>
      </c>
      <c r="X5" s="26">
        <f>'1-6月'!X5-'1-5月'!X5</f>
        <v>3</v>
      </c>
      <c r="Y5" s="26">
        <f>'1-6月'!Y5-'1-5月'!Y5</f>
        <v>123</v>
      </c>
      <c r="Z5" s="26">
        <f>'1-6月'!Z5-'1-5月'!Z5</f>
        <v>0.1118</v>
      </c>
      <c r="AA5" s="26">
        <f>'1-6月'!AA5-'1-5月'!AA5</f>
        <v>0</v>
      </c>
      <c r="AB5" s="26">
        <f>'1-6月'!AB5-'1-5月'!AB5</f>
        <v>468</v>
      </c>
      <c r="AC5" s="26">
        <f>'1-6月'!AC5-'1-5月'!AC5</f>
        <v>701</v>
      </c>
      <c r="AD5" s="26">
        <f>'1-6月'!AD5-'1-5月'!AD5</f>
        <v>0.2862</v>
      </c>
      <c r="AE5" s="26">
        <f>'1-6月'!AE5-'1-5月'!AE5</f>
        <v>0</v>
      </c>
      <c r="AF5" s="26">
        <f>'1-6月'!AF5-'1-5月'!AF5</f>
        <v>67</v>
      </c>
      <c r="AG5" s="26">
        <f>'1-6月'!AG5-'1-5月'!AG5</f>
        <v>196</v>
      </c>
      <c r="AH5" s="26">
        <f>'1-6月'!AH5-'1-5月'!AH5</f>
        <v>0.1225</v>
      </c>
      <c r="AI5" s="26">
        <f>'1-6月'!AI5-'1-5月'!AI5</f>
        <v>0</v>
      </c>
      <c r="AJ5" s="26">
        <f>'1-6月'!AJ5-'1-5月'!AJ5</f>
        <v>-8</v>
      </c>
      <c r="AK5" s="26">
        <f>'1-6月'!AK5-'1-5月'!AK5</f>
        <v>51</v>
      </c>
      <c r="AL5" s="26">
        <f>'1-6月'!AL5-'1-5月'!AL5</f>
        <v>0.0728</v>
      </c>
      <c r="AM5" s="26">
        <f>'1-6月'!AM5-'1-5月'!AM5</f>
        <v>0</v>
      </c>
      <c r="AN5" s="26">
        <f>'1-6月'!AN5-'1-5月'!AN5</f>
        <v>-16</v>
      </c>
      <c r="AO5" s="26">
        <f>'1-6月'!AO5-'1-5月'!AO5</f>
        <v>105</v>
      </c>
      <c r="AP5" s="26">
        <f>'1-6月'!AP5-'1-5月'!AP5</f>
        <v>0.0955</v>
      </c>
      <c r="AQ5" s="26" t="e">
        <f>'1-6月'!AQ5-'1-5月'!AQ5</f>
        <v>#VALUE!</v>
      </c>
      <c r="AR5" s="26" t="e">
        <f>'1-6月'!AR5-'1-5月'!AR5</f>
        <v>#VALUE!</v>
      </c>
      <c r="AS5" s="26" t="e">
        <f>'1-6月'!AS5-'1-5月'!AS5</f>
        <v>#VALUE!</v>
      </c>
      <c r="AT5" s="26" t="e">
        <f>'1-6月'!AT5-'1-5月'!AT5</f>
        <v>#VALUE!</v>
      </c>
      <c r="AU5" s="26" t="e">
        <f>'1-6月'!AU5-'1-5月'!AU5</f>
        <v>#VALUE!</v>
      </c>
      <c r="AV5" s="26" t="e">
        <f>'1-6月'!AV5-'1-5月'!AV5</f>
        <v>#VALUE!</v>
      </c>
      <c r="AW5" s="26" t="e">
        <f>'1-6月'!AW5-'1-5月'!AW5</f>
        <v>#VALUE!</v>
      </c>
      <c r="AX5" s="26" t="e">
        <f>'1-6月'!AX5-'1-5月'!AX5</f>
        <v>#VALUE!</v>
      </c>
      <c r="AY5" s="34"/>
    </row>
    <row r="6" customHeight="true" spans="1:51">
      <c r="A6" s="11"/>
      <c r="B6" s="12"/>
      <c r="C6" s="10"/>
      <c r="D6" s="10" t="s">
        <v>46</v>
      </c>
      <c r="E6" s="10"/>
      <c r="F6" s="15" t="s">
        <v>519</v>
      </c>
      <c r="G6" s="26">
        <f>'1-6月'!G6-'1-5月'!G6</f>
        <v>0</v>
      </c>
      <c r="H6" s="26">
        <f>'1-6月'!H6-'1-5月'!H6</f>
        <v>0</v>
      </c>
      <c r="I6" s="26">
        <f>'1-6月'!I6-'1-5月'!I6</f>
        <v>0</v>
      </c>
      <c r="J6" s="26">
        <f>'1-6月'!J6-'1-5月'!J6</f>
        <v>0</v>
      </c>
      <c r="K6" s="26" t="e">
        <f>'1-6月'!K6-'1-5月'!K6</f>
        <v>#VALUE!</v>
      </c>
      <c r="L6" s="26" t="e">
        <f>'1-6月'!L6-'1-5月'!L6</f>
        <v>#VALUE!</v>
      </c>
      <c r="M6" s="26" t="e">
        <f>'1-6月'!M6-'1-5月'!M6</f>
        <v>#VALUE!</v>
      </c>
      <c r="N6" s="26" t="e">
        <f>'1-6月'!N6-'1-5月'!N6</f>
        <v>#VALUE!</v>
      </c>
      <c r="O6" s="26">
        <f>'1-6月'!O6-'1-5月'!O6</f>
        <v>0</v>
      </c>
      <c r="P6" s="26">
        <f>'1-6月'!P6-'1-5月'!P6</f>
        <v>0</v>
      </c>
      <c r="Q6" s="26">
        <f>'1-6月'!Q6-'1-5月'!Q6</f>
        <v>0</v>
      </c>
      <c r="R6" s="26">
        <f>'1-6月'!R6-'1-5月'!R6</f>
        <v>0</v>
      </c>
      <c r="S6" s="26">
        <f>'1-6月'!S6-'1-5月'!S6</f>
        <v>0</v>
      </c>
      <c r="T6" s="26">
        <f>'1-6月'!T6-'1-5月'!T6</f>
        <v>0</v>
      </c>
      <c r="U6" s="26">
        <f>'1-6月'!U6-'1-5月'!U6</f>
        <v>0</v>
      </c>
      <c r="V6" s="26">
        <f>'1-6月'!V6-'1-5月'!V6</f>
        <v>0</v>
      </c>
      <c r="W6" s="26">
        <f>'1-6月'!W6-'1-5月'!W6</f>
        <v>0</v>
      </c>
      <c r="X6" s="26">
        <f>'1-6月'!X6-'1-5月'!X6</f>
        <v>0</v>
      </c>
      <c r="Y6" s="26">
        <f>'1-6月'!Y6-'1-5月'!Y6</f>
        <v>0</v>
      </c>
      <c r="Z6" s="26">
        <f>'1-6月'!Z6-'1-5月'!Z6</f>
        <v>0</v>
      </c>
      <c r="AA6" s="26">
        <f>'1-6月'!AA6-'1-5月'!AA6</f>
        <v>0</v>
      </c>
      <c r="AB6" s="26">
        <f>'1-6月'!AB6-'1-5月'!AB6</f>
        <v>0</v>
      </c>
      <c r="AC6" s="26">
        <f>'1-6月'!AC6-'1-5月'!AC6</f>
        <v>0</v>
      </c>
      <c r="AD6" s="26">
        <f>'1-6月'!AD6-'1-5月'!AD6</f>
        <v>0</v>
      </c>
      <c r="AE6" s="26">
        <f>'1-6月'!AE6-'1-5月'!AE6</f>
        <v>0</v>
      </c>
      <c r="AF6" s="26">
        <f>'1-6月'!AF6-'1-5月'!AF6</f>
        <v>0</v>
      </c>
      <c r="AG6" s="26">
        <f>'1-6月'!AG6-'1-5月'!AG6</f>
        <v>0</v>
      </c>
      <c r="AH6" s="26">
        <f>'1-6月'!AH6-'1-5月'!AH6</f>
        <v>0</v>
      </c>
      <c r="AI6" s="26">
        <f>'1-6月'!AI6-'1-5月'!AI6</f>
        <v>0</v>
      </c>
      <c r="AJ6" s="26">
        <f>'1-6月'!AJ6-'1-5月'!AJ6</f>
        <v>0</v>
      </c>
      <c r="AK6" s="26">
        <f>'1-6月'!AK6-'1-5月'!AK6</f>
        <v>0</v>
      </c>
      <c r="AL6" s="26">
        <f>'1-6月'!AL6-'1-5月'!AL6</f>
        <v>0</v>
      </c>
      <c r="AM6" s="26">
        <f>'1-6月'!AM6-'1-5月'!AM6</f>
        <v>0</v>
      </c>
      <c r="AN6" s="26">
        <f>'1-6月'!AN6-'1-5月'!AN6</f>
        <v>0</v>
      </c>
      <c r="AO6" s="26">
        <f>'1-6月'!AO6-'1-5月'!AO6</f>
        <v>0</v>
      </c>
      <c r="AP6" s="26">
        <f>'1-6月'!AP6-'1-5月'!AP6</f>
        <v>0</v>
      </c>
      <c r="AQ6" s="26" t="e">
        <f>'1-6月'!AQ6-'1-5月'!AQ6</f>
        <v>#VALUE!</v>
      </c>
      <c r="AR6" s="26" t="e">
        <f>'1-6月'!AR6-'1-5月'!AR6</f>
        <v>#VALUE!</v>
      </c>
      <c r="AS6" s="26" t="e">
        <f>'1-6月'!AS6-'1-5月'!AS6</f>
        <v>#VALUE!</v>
      </c>
      <c r="AT6" s="26" t="e">
        <f>'1-6月'!AT6-'1-5月'!AT6</f>
        <v>#VALUE!</v>
      </c>
      <c r="AU6" s="26" t="e">
        <f>'1-6月'!AU6-'1-5月'!AU6</f>
        <v>#VALUE!</v>
      </c>
      <c r="AV6" s="26" t="e">
        <f>'1-6月'!AV6-'1-5月'!AV6</f>
        <v>#VALUE!</v>
      </c>
      <c r="AW6" s="26" t="e">
        <f>'1-6月'!AW6-'1-5月'!AW6</f>
        <v>#VALUE!</v>
      </c>
      <c r="AX6" s="26" t="e">
        <f>'1-6月'!AX6-'1-5月'!AX6</f>
        <v>#VALUE!</v>
      </c>
      <c r="AY6" s="35"/>
    </row>
    <row r="7" customHeight="true" spans="1:51">
      <c r="A7" s="11"/>
      <c r="B7" s="13">
        <v>2</v>
      </c>
      <c r="C7" s="10" t="s">
        <v>47</v>
      </c>
      <c r="D7" s="10" t="s">
        <v>48</v>
      </c>
      <c r="E7" s="10"/>
      <c r="F7" s="15" t="s">
        <v>519</v>
      </c>
      <c r="G7" s="26" t="e">
        <f>'1-6月'!G7-'1-5月'!G7</f>
        <v>#VALUE!</v>
      </c>
      <c r="H7" s="26" t="e">
        <f>'1-6月'!H7-'1-5月'!H7</f>
        <v>#VALUE!</v>
      </c>
      <c r="I7" s="26" t="e">
        <f>'1-6月'!I7-'1-5月'!I7</f>
        <v>#VALUE!</v>
      </c>
      <c r="J7" s="26" t="e">
        <f>'1-6月'!J7-'1-5月'!J7</f>
        <v>#VALUE!</v>
      </c>
      <c r="K7" s="26" t="e">
        <f>'1-6月'!K7-'1-5月'!K7</f>
        <v>#VALUE!</v>
      </c>
      <c r="L7" s="26">
        <f>'1-6月'!L7-'1-5月'!L7</f>
        <v>0</v>
      </c>
      <c r="M7" s="26">
        <f>'1-6月'!M7-'1-5月'!M7</f>
        <v>0</v>
      </c>
      <c r="N7" s="26">
        <f>'1-6月'!N7-'1-5月'!N7</f>
        <v>0</v>
      </c>
      <c r="O7" s="26">
        <f>'1-6月'!O7-'1-5月'!O7</f>
        <v>0</v>
      </c>
      <c r="P7" s="26">
        <f>'1-6月'!P7-'1-5月'!P7</f>
        <v>0</v>
      </c>
      <c r="Q7" s="26">
        <f>'1-6月'!Q7-'1-5月'!Q7</f>
        <v>0</v>
      </c>
      <c r="R7" s="26">
        <f>'1-6月'!R7-'1-5月'!R7</f>
        <v>0</v>
      </c>
      <c r="S7" s="26">
        <f>'1-6月'!S7-'1-5月'!S7</f>
        <v>0</v>
      </c>
      <c r="T7" s="26">
        <f>'1-6月'!T7-'1-5月'!T7</f>
        <v>0</v>
      </c>
      <c r="U7" s="26">
        <f>'1-6月'!U7-'1-5月'!U7</f>
        <v>0</v>
      </c>
      <c r="V7" s="26">
        <f>'1-6月'!V7-'1-5月'!V7</f>
        <v>0</v>
      </c>
      <c r="W7" s="26">
        <f>'1-6月'!W7-'1-5月'!W7</f>
        <v>0</v>
      </c>
      <c r="X7" s="26">
        <f>'1-6月'!X7-'1-5月'!X7</f>
        <v>0</v>
      </c>
      <c r="Y7" s="26">
        <f>'1-6月'!Y7-'1-5月'!Y7</f>
        <v>0</v>
      </c>
      <c r="Z7" s="26">
        <f>'1-6月'!Z7-'1-5月'!Z7</f>
        <v>0</v>
      </c>
      <c r="AA7" s="26">
        <f>'1-6月'!AA7-'1-5月'!AA7</f>
        <v>0</v>
      </c>
      <c r="AB7" s="26">
        <f>'1-6月'!AB7-'1-5月'!AB7</f>
        <v>0</v>
      </c>
      <c r="AC7" s="26">
        <f>'1-6月'!AC7-'1-5月'!AC7</f>
        <v>0</v>
      </c>
      <c r="AD7" s="26">
        <f>'1-6月'!AD7-'1-5月'!AD7</f>
        <v>0</v>
      </c>
      <c r="AE7" s="26">
        <f>'1-6月'!AE7-'1-5月'!AE7</f>
        <v>0</v>
      </c>
      <c r="AF7" s="26">
        <f>'1-6月'!AF7-'1-5月'!AF7</f>
        <v>0</v>
      </c>
      <c r="AG7" s="26">
        <f>'1-6月'!AG7-'1-5月'!AG7</f>
        <v>0</v>
      </c>
      <c r="AH7" s="26">
        <f>'1-6月'!AH7-'1-5月'!AH7</f>
        <v>0</v>
      </c>
      <c r="AI7" s="26">
        <f>'1-6月'!AI7-'1-5月'!AI7</f>
        <v>0</v>
      </c>
      <c r="AJ7" s="26">
        <f>'1-6月'!AJ7-'1-5月'!AJ7</f>
        <v>0</v>
      </c>
      <c r="AK7" s="26">
        <f>'1-6月'!AK7-'1-5月'!AK7</f>
        <v>0</v>
      </c>
      <c r="AL7" s="26">
        <f>'1-6月'!AL7-'1-5月'!AL7</f>
        <v>0</v>
      </c>
      <c r="AM7" s="26">
        <f>'1-6月'!AM7-'1-5月'!AM7</f>
        <v>0</v>
      </c>
      <c r="AN7" s="26">
        <f>'1-6月'!AN7-'1-5月'!AN7</f>
        <v>0</v>
      </c>
      <c r="AO7" s="26">
        <f>'1-6月'!AO7-'1-5月'!AO7</f>
        <v>0</v>
      </c>
      <c r="AP7" s="26">
        <f>'1-6月'!AP7-'1-5月'!AP7</f>
        <v>0</v>
      </c>
      <c r="AQ7" s="26">
        <f>'1-6月'!AQ7-'1-5月'!AQ7</f>
        <v>0</v>
      </c>
      <c r="AR7" s="26">
        <f>'1-6月'!AR7-'1-5月'!AR7</f>
        <v>0</v>
      </c>
      <c r="AS7" s="26">
        <f>'1-6月'!AS7-'1-5月'!AS7</f>
        <v>0</v>
      </c>
      <c r="AT7" s="26">
        <f>'1-6月'!AT7-'1-5月'!AT7</f>
        <v>0</v>
      </c>
      <c r="AU7" s="26">
        <f>'1-6月'!AU7-'1-5月'!AU7</f>
        <v>0</v>
      </c>
      <c r="AV7" s="26">
        <f>'1-6月'!AV7-'1-5月'!AV7</f>
        <v>0</v>
      </c>
      <c r="AW7" s="26">
        <f>'1-6月'!AW7-'1-5月'!AW7</f>
        <v>0</v>
      </c>
      <c r="AX7" s="26">
        <f>'1-6月'!AX7-'1-5月'!AX7</f>
        <v>0</v>
      </c>
      <c r="AY7" s="35" t="s">
        <v>50</v>
      </c>
    </row>
    <row r="8" customHeight="true" spans="1:51">
      <c r="A8" s="11"/>
      <c r="B8" s="13">
        <v>3</v>
      </c>
      <c r="C8" s="10" t="s">
        <v>51</v>
      </c>
      <c r="D8" s="10" t="s">
        <v>52</v>
      </c>
      <c r="E8" s="10"/>
      <c r="F8" s="15" t="s">
        <v>53</v>
      </c>
      <c r="G8" s="26">
        <f>'1-6月'!G8-'1-5月'!G8</f>
        <v>940</v>
      </c>
      <c r="H8" s="26">
        <f>'1-6月'!H8-'1-5月'!H8</f>
        <v>0.172508256880734</v>
      </c>
      <c r="I8" s="26">
        <f>'1-6月'!I8-'1-5月'!I8</f>
        <v>0</v>
      </c>
      <c r="J8" s="26">
        <f>'1-6月'!J8-'1-5月'!J8</f>
        <v>0</v>
      </c>
      <c r="K8" s="26" t="e">
        <f>'1-6月'!K8-'1-5月'!K8</f>
        <v>#VALUE!</v>
      </c>
      <c r="L8" s="26" t="e">
        <f>'1-6月'!L8-'1-5月'!L8</f>
        <v>#VALUE!</v>
      </c>
      <c r="M8" s="26" t="e">
        <f>'1-6月'!M8-'1-5月'!M8</f>
        <v>#VALUE!</v>
      </c>
      <c r="N8" s="26" t="e">
        <f>'1-6月'!N8-'1-5月'!N8</f>
        <v>#VALUE!</v>
      </c>
      <c r="O8" s="26">
        <f>'1-6月'!O8-'1-5月'!O8</f>
        <v>0</v>
      </c>
      <c r="P8" s="26">
        <f>'1-6月'!P8-'1-5月'!P8</f>
        <v>147</v>
      </c>
      <c r="Q8" s="26">
        <f>'1-6月'!Q8-'1-5月'!Q8</f>
        <v>208</v>
      </c>
      <c r="R8" s="26">
        <f>'1-6月'!R8-'1-5月'!R8</f>
        <v>0.1733</v>
      </c>
      <c r="S8" s="26">
        <f>'1-6月'!S8-'1-5月'!S8</f>
        <v>0</v>
      </c>
      <c r="T8" s="26">
        <f>'1-6月'!T8-'1-5月'!T8</f>
        <v>-69</v>
      </c>
      <c r="U8" s="26">
        <f>'1-6月'!U8-'1-5月'!U8</f>
        <v>50</v>
      </c>
      <c r="V8" s="26">
        <f>'1-6月'!V8-'1-5月'!V8</f>
        <v>0.0816</v>
      </c>
      <c r="W8" s="26">
        <f>'1-6月'!W8-'1-5月'!W8</f>
        <v>0</v>
      </c>
      <c r="X8" s="26">
        <f>'1-6月'!X8-'1-5月'!X8</f>
        <v>30</v>
      </c>
      <c r="Y8" s="26">
        <f>'1-6月'!Y8-'1-5月'!Y8</f>
        <v>150</v>
      </c>
      <c r="Z8" s="26">
        <f>'1-6月'!Z8-'1-5月'!Z8</f>
        <v>0.2447</v>
      </c>
      <c r="AA8" s="26">
        <f>'1-6月'!AA8-'1-5月'!AA8</f>
        <v>0</v>
      </c>
      <c r="AB8" s="26">
        <f>'1-6月'!AB8-'1-5月'!AB8</f>
        <v>130</v>
      </c>
      <c r="AC8" s="26">
        <f>'1-6月'!AC8-'1-5月'!AC8</f>
        <v>230</v>
      </c>
      <c r="AD8" s="26">
        <f>'1-6月'!AD8-'1-5月'!AD8</f>
        <v>0.1941</v>
      </c>
      <c r="AE8" s="26">
        <f>'1-6月'!AE8-'1-5月'!AE8</f>
        <v>0</v>
      </c>
      <c r="AF8" s="26">
        <f>'1-6月'!AF8-'1-5月'!AF8</f>
        <v>24</v>
      </c>
      <c r="AG8" s="26">
        <f>'1-6月'!AG8-'1-5月'!AG8</f>
        <v>100</v>
      </c>
      <c r="AH8" s="26">
        <f>'1-6月'!AH8-'1-5月'!AH8</f>
        <v>0.1631</v>
      </c>
      <c r="AI8" s="26">
        <f>'1-6月'!AI8-'1-5月'!AI8</f>
        <v>0</v>
      </c>
      <c r="AJ8" s="26">
        <f>'1-6月'!AJ8-'1-5月'!AJ8</f>
        <v>10</v>
      </c>
      <c r="AK8" s="26">
        <f>'1-6月'!AK8-'1-5月'!AK8</f>
        <v>108</v>
      </c>
      <c r="AL8" s="26">
        <f>'1-6月'!AL8-'1-5月'!AL8</f>
        <v>0.1762</v>
      </c>
      <c r="AM8" s="26">
        <f>'1-6月'!AM8-'1-5月'!AM8</f>
        <v>0</v>
      </c>
      <c r="AN8" s="26">
        <f>'1-6月'!AN8-'1-5月'!AN8</f>
        <v>-20</v>
      </c>
      <c r="AO8" s="26">
        <f>'1-6月'!AO8-'1-5月'!AO8</f>
        <v>94</v>
      </c>
      <c r="AP8" s="26">
        <f>'1-6月'!AP8-'1-5月'!AP8</f>
        <v>0.1534</v>
      </c>
      <c r="AQ8" s="26" t="e">
        <f>'1-6月'!AQ8-'1-5月'!AQ8</f>
        <v>#VALUE!</v>
      </c>
      <c r="AR8" s="26" t="e">
        <f>'1-6月'!AR8-'1-5月'!AR8</f>
        <v>#VALUE!</v>
      </c>
      <c r="AS8" s="26" t="e">
        <f>'1-6月'!AS8-'1-5月'!AS8</f>
        <v>#VALUE!</v>
      </c>
      <c r="AT8" s="26" t="e">
        <f>'1-6月'!AT8-'1-5月'!AT8</f>
        <v>#VALUE!</v>
      </c>
      <c r="AU8" s="26" t="e">
        <f>'1-6月'!AU8-'1-5月'!AU8</f>
        <v>#VALUE!</v>
      </c>
      <c r="AV8" s="26" t="e">
        <f>'1-6月'!AV8-'1-5月'!AV8</f>
        <v>#VALUE!</v>
      </c>
      <c r="AW8" s="26" t="e">
        <f>'1-6月'!AW8-'1-5月'!AW8</f>
        <v>#VALUE!</v>
      </c>
      <c r="AX8" s="26" t="e">
        <f>'1-6月'!AX8-'1-5月'!AX8</f>
        <v>#VALUE!</v>
      </c>
      <c r="AY8" s="35"/>
    </row>
    <row r="9" customHeight="true" spans="1:51">
      <c r="A9" s="6"/>
      <c r="B9" s="14"/>
      <c r="C9" s="10"/>
      <c r="D9" s="10" t="s">
        <v>55</v>
      </c>
      <c r="E9" s="10"/>
      <c r="F9" s="15" t="s">
        <v>53</v>
      </c>
      <c r="G9" s="26">
        <f>'1-6月'!G9-'1-5月'!G9</f>
        <v>387</v>
      </c>
      <c r="H9" s="26">
        <f>'1-6月'!H9-'1-5月'!H9</f>
        <v>0.175872727272727</v>
      </c>
      <c r="I9" s="26">
        <f>'1-6月'!I9-'1-5月'!I9</f>
        <v>0</v>
      </c>
      <c r="J9" s="26">
        <f>'1-6月'!J9-'1-5月'!J9</f>
        <v>0</v>
      </c>
      <c r="K9" s="26" t="e">
        <f>'1-6月'!K9-'1-5月'!K9</f>
        <v>#VALUE!</v>
      </c>
      <c r="L9" s="26" t="e">
        <f>'1-6月'!L9-'1-5月'!L9</f>
        <v>#VALUE!</v>
      </c>
      <c r="M9" s="26" t="e">
        <f>'1-6月'!M9-'1-5月'!M9</f>
        <v>#VALUE!</v>
      </c>
      <c r="N9" s="26" t="e">
        <f>'1-6月'!N9-'1-5月'!N9</f>
        <v>#VALUE!</v>
      </c>
      <c r="O9" s="26">
        <f>'1-6月'!O9-'1-5月'!O9</f>
        <v>0</v>
      </c>
      <c r="P9" s="26">
        <f>'1-6月'!P9-'1-5月'!P9</f>
        <v>53</v>
      </c>
      <c r="Q9" s="26">
        <f>'1-6月'!Q9-'1-5月'!Q9</f>
        <v>99</v>
      </c>
      <c r="R9" s="26">
        <f>'1-6月'!R9-'1-5月'!R9</f>
        <v>0.2084</v>
      </c>
      <c r="S9" s="26">
        <f>'1-6月'!S9-'1-5月'!S9</f>
        <v>0</v>
      </c>
      <c r="T9" s="26">
        <f>'1-6月'!T9-'1-5月'!T9</f>
        <v>41</v>
      </c>
      <c r="U9" s="26">
        <f>'1-6月'!U9-'1-5月'!U9</f>
        <v>55</v>
      </c>
      <c r="V9" s="26">
        <f>'1-6月'!V9-'1-5月'!V9</f>
        <v>0.2</v>
      </c>
      <c r="W9" s="26">
        <f>'1-6月'!W9-'1-5月'!W9</f>
        <v>0</v>
      </c>
      <c r="X9" s="26">
        <f>'1-6月'!X9-'1-5月'!X9</f>
        <v>-11</v>
      </c>
      <c r="Y9" s="26">
        <f>'1-6月'!Y9-'1-5月'!Y9</f>
        <v>54</v>
      </c>
      <c r="Z9" s="26">
        <f>'1-6月'!Z9-'1-5月'!Z9</f>
        <v>0.1963</v>
      </c>
      <c r="AA9" s="26">
        <f>'1-6月'!AA9-'1-5月'!AA9</f>
        <v>0</v>
      </c>
      <c r="AB9" s="26">
        <f>'1-6月'!AB9-'1-5月'!AB9</f>
        <v>0</v>
      </c>
      <c r="AC9" s="26">
        <f>'1-6月'!AC9-'1-5月'!AC9</f>
        <v>60</v>
      </c>
      <c r="AD9" s="26">
        <f>'1-6月'!AD9-'1-5月'!AD9</f>
        <v>0.1715</v>
      </c>
      <c r="AE9" s="26">
        <f>'1-6月'!AE9-'1-5月'!AE9</f>
        <v>0</v>
      </c>
      <c r="AF9" s="26">
        <f>'1-6月'!AF9-'1-5月'!AF9</f>
        <v>14</v>
      </c>
      <c r="AG9" s="26">
        <f>'1-6月'!AG9-'1-5月'!AG9</f>
        <v>40</v>
      </c>
      <c r="AH9" s="26">
        <f>'1-6月'!AH9-'1-5月'!AH9</f>
        <v>0.1455</v>
      </c>
      <c r="AI9" s="26">
        <f>'1-6月'!AI9-'1-5月'!AI9</f>
        <v>0</v>
      </c>
      <c r="AJ9" s="26">
        <f>'1-6月'!AJ9-'1-5月'!AJ9</f>
        <v>31</v>
      </c>
      <c r="AK9" s="26">
        <f>'1-6月'!AK9-'1-5月'!AK9</f>
        <v>37</v>
      </c>
      <c r="AL9" s="26">
        <f>'1-6月'!AL9-'1-5月'!AL9</f>
        <v>0.1346</v>
      </c>
      <c r="AM9" s="26">
        <f>'1-6月'!AM9-'1-5月'!AM9</f>
        <v>0</v>
      </c>
      <c r="AN9" s="26">
        <f>'1-6月'!AN9-'1-5月'!AN9</f>
        <v>-13</v>
      </c>
      <c r="AO9" s="26">
        <f>'1-6月'!AO9-'1-5月'!AO9</f>
        <v>42</v>
      </c>
      <c r="AP9" s="26">
        <f>'1-6月'!AP9-'1-5月'!AP9</f>
        <v>0.1527</v>
      </c>
      <c r="AQ9" s="26" t="e">
        <f>'1-6月'!AQ9-'1-5月'!AQ9</f>
        <v>#VALUE!</v>
      </c>
      <c r="AR9" s="26" t="e">
        <f>'1-6月'!AR9-'1-5月'!AR9</f>
        <v>#VALUE!</v>
      </c>
      <c r="AS9" s="26" t="e">
        <f>'1-6月'!AS9-'1-5月'!AS9</f>
        <v>#VALUE!</v>
      </c>
      <c r="AT9" s="26" t="e">
        <f>'1-6月'!AT9-'1-5月'!AT9</f>
        <v>#VALUE!</v>
      </c>
      <c r="AU9" s="26" t="e">
        <f>'1-6月'!AU9-'1-5月'!AU9</f>
        <v>#VALUE!</v>
      </c>
      <c r="AV9" s="26" t="e">
        <f>'1-6月'!AV9-'1-5月'!AV9</f>
        <v>#VALUE!</v>
      </c>
      <c r="AW9" s="26" t="e">
        <f>'1-6月'!AW9-'1-5月'!AW9</f>
        <v>#VALUE!</v>
      </c>
      <c r="AX9" s="26" t="e">
        <f>'1-6月'!AX9-'1-5月'!AX9</f>
        <v>#VALUE!</v>
      </c>
      <c r="AY9" s="35"/>
    </row>
    <row r="10" customHeight="true" spans="1:51">
      <c r="A10" s="8" t="s">
        <v>56</v>
      </c>
      <c r="B10" s="13">
        <v>4</v>
      </c>
      <c r="C10" s="10" t="s">
        <v>57</v>
      </c>
      <c r="D10" s="15" t="s">
        <v>58</v>
      </c>
      <c r="E10" s="27" t="s">
        <v>59</v>
      </c>
      <c r="F10" s="15" t="s">
        <v>25</v>
      </c>
      <c r="G10" s="26" t="e">
        <f>'1-6月'!G10-'1-5月'!G10</f>
        <v>#VALUE!</v>
      </c>
      <c r="H10" s="26" t="e">
        <f>'1-6月'!H10-'1-5月'!H10</f>
        <v>#VALUE!</v>
      </c>
      <c r="I10" s="26">
        <f>'1-6月'!I10-'1-5月'!I10</f>
        <v>0</v>
      </c>
      <c r="J10" s="26">
        <f>'1-6月'!J10-'1-5月'!J10</f>
        <v>0</v>
      </c>
      <c r="K10" s="26" t="e">
        <f>'1-6月'!K10-'1-5月'!K10</f>
        <v>#VALUE!</v>
      </c>
      <c r="L10" s="26" t="e">
        <f>'1-6月'!L10-'1-5月'!L10</f>
        <v>#VALUE!</v>
      </c>
      <c r="M10" s="26" t="e">
        <f>'1-6月'!M10-'1-5月'!M10</f>
        <v>#VALUE!</v>
      </c>
      <c r="N10" s="26" t="e">
        <f>'1-6月'!N10-'1-5月'!N10</f>
        <v>#VALUE!</v>
      </c>
      <c r="O10" s="26" t="e">
        <f>'1-6月'!O10-'1-5月'!O10</f>
        <v>#VALUE!</v>
      </c>
      <c r="P10" s="26">
        <f>'1-6月'!P10-'1-5月'!P10</f>
        <v>0</v>
      </c>
      <c r="Q10" s="26">
        <f>'1-6月'!Q10-'1-5月'!Q10</f>
        <v>0</v>
      </c>
      <c r="R10" s="26" t="e">
        <f>'1-6月'!R10-'1-5月'!R10</f>
        <v>#VALUE!</v>
      </c>
      <c r="S10" s="26" t="e">
        <f>'1-6月'!S10-'1-5月'!S10</f>
        <v>#VALUE!</v>
      </c>
      <c r="T10" s="26">
        <f>'1-6月'!T10-'1-5月'!T10</f>
        <v>0</v>
      </c>
      <c r="U10" s="26">
        <f>'1-6月'!U10-'1-5月'!U10</f>
        <v>0</v>
      </c>
      <c r="V10" s="26" t="e">
        <f>'1-6月'!V10-'1-5月'!V10</f>
        <v>#VALUE!</v>
      </c>
      <c r="W10" s="26" t="e">
        <f>'1-6月'!W10-'1-5月'!W10</f>
        <v>#VALUE!</v>
      </c>
      <c r="X10" s="26">
        <f>'1-6月'!X10-'1-5月'!X10</f>
        <v>0</v>
      </c>
      <c r="Y10" s="26">
        <f>'1-6月'!Y10-'1-5月'!Y10</f>
        <v>0</v>
      </c>
      <c r="Z10" s="26" t="e">
        <f>'1-6月'!Z10-'1-5月'!Z10</f>
        <v>#VALUE!</v>
      </c>
      <c r="AA10" s="26" t="e">
        <f>'1-6月'!AA10-'1-5月'!AA10</f>
        <v>#VALUE!</v>
      </c>
      <c r="AB10" s="26">
        <f>'1-6月'!AB10-'1-5月'!AB10</f>
        <v>0</v>
      </c>
      <c r="AC10" s="26">
        <f>'1-6月'!AC10-'1-5月'!AC10</f>
        <v>0</v>
      </c>
      <c r="AD10" s="26" t="e">
        <f>'1-6月'!AD10-'1-5月'!AD10</f>
        <v>#VALUE!</v>
      </c>
      <c r="AE10" s="26" t="e">
        <f>'1-6月'!AE10-'1-5月'!AE10</f>
        <v>#VALUE!</v>
      </c>
      <c r="AF10" s="26">
        <f>'1-6月'!AF10-'1-5月'!AF10</f>
        <v>0</v>
      </c>
      <c r="AG10" s="26">
        <f>'1-6月'!AG10-'1-5月'!AG10</f>
        <v>0</v>
      </c>
      <c r="AH10" s="26" t="e">
        <f>'1-6月'!AH10-'1-5月'!AH10</f>
        <v>#VALUE!</v>
      </c>
      <c r="AI10" s="26" t="e">
        <f>'1-6月'!AI10-'1-5月'!AI10</f>
        <v>#VALUE!</v>
      </c>
      <c r="AJ10" s="26">
        <f>'1-6月'!AJ10-'1-5月'!AJ10</f>
        <v>0</v>
      </c>
      <c r="AK10" s="26">
        <f>'1-6月'!AK10-'1-5月'!AK10</f>
        <v>0</v>
      </c>
      <c r="AL10" s="26" t="e">
        <f>'1-6月'!AL10-'1-5月'!AL10</f>
        <v>#VALUE!</v>
      </c>
      <c r="AM10" s="26" t="e">
        <f>'1-6月'!AM10-'1-5月'!AM10</f>
        <v>#VALUE!</v>
      </c>
      <c r="AN10" s="26">
        <f>'1-6月'!AN10-'1-5月'!AN10</f>
        <v>0</v>
      </c>
      <c r="AO10" s="26">
        <f>'1-6月'!AO10-'1-5月'!AO10</f>
        <v>0</v>
      </c>
      <c r="AP10" s="26" t="e">
        <f>'1-6月'!AP10-'1-5月'!AP10</f>
        <v>#VALUE!</v>
      </c>
      <c r="AQ10" s="26" t="e">
        <f>'1-6月'!AQ10-'1-5月'!AQ10</f>
        <v>#VALUE!</v>
      </c>
      <c r="AR10" s="26" t="e">
        <f>'1-6月'!AR10-'1-5月'!AR10</f>
        <v>#VALUE!</v>
      </c>
      <c r="AS10" s="26" t="e">
        <f>'1-6月'!AS10-'1-5月'!AS10</f>
        <v>#VALUE!</v>
      </c>
      <c r="AT10" s="26" t="e">
        <f>'1-6月'!AT10-'1-5月'!AT10</f>
        <v>#VALUE!</v>
      </c>
      <c r="AU10" s="26" t="e">
        <f>'1-6月'!AU10-'1-5月'!AU10</f>
        <v>#VALUE!</v>
      </c>
      <c r="AV10" s="26" t="e">
        <f>'1-6月'!AV10-'1-5月'!AV10</f>
        <v>#VALUE!</v>
      </c>
      <c r="AW10" s="26" t="e">
        <f>'1-6月'!AW10-'1-5月'!AW10</f>
        <v>#VALUE!</v>
      </c>
      <c r="AX10" s="26" t="e">
        <f>'1-6月'!AX10-'1-5月'!AX10</f>
        <v>#VALUE!</v>
      </c>
      <c r="AY10" s="36"/>
    </row>
    <row r="11" customHeight="true" spans="1:51">
      <c r="A11" s="11"/>
      <c r="B11" s="14"/>
      <c r="C11" s="10"/>
      <c r="D11" s="15"/>
      <c r="E11" s="27" t="s">
        <v>62</v>
      </c>
      <c r="F11" s="15" t="s">
        <v>25</v>
      </c>
      <c r="G11" s="26">
        <f>'1-6月'!G11-'1-5月'!G11</f>
        <v>26706</v>
      </c>
      <c r="H11" s="26" t="e">
        <f>'1-6月'!H11-'1-5月'!H11</f>
        <v>#VALUE!</v>
      </c>
      <c r="I11" s="26">
        <f>'1-6月'!I11-'1-5月'!I11</f>
        <v>0</v>
      </c>
      <c r="J11" s="26">
        <f>'1-6月'!J11-'1-5月'!J11</f>
        <v>0</v>
      </c>
      <c r="K11" s="26" t="e">
        <f>'1-6月'!K11-'1-5月'!K11</f>
        <v>#VALUE!</v>
      </c>
      <c r="L11" s="26" t="e">
        <f>'1-6月'!L11-'1-5月'!L11</f>
        <v>#VALUE!</v>
      </c>
      <c r="M11" s="26" t="e">
        <f>'1-6月'!M11-'1-5月'!M11</f>
        <v>#VALUE!</v>
      </c>
      <c r="N11" s="26" t="e">
        <f>'1-6月'!N11-'1-5月'!N11</f>
        <v>#VALUE!</v>
      </c>
      <c r="O11" s="26" t="e">
        <f>'1-6月'!O11-'1-5月'!O11</f>
        <v>#VALUE!</v>
      </c>
      <c r="P11" s="26">
        <f>'1-6月'!P11-'1-5月'!P11</f>
        <v>-3</v>
      </c>
      <c r="Q11" s="26">
        <f>'1-6月'!Q11-'1-5月'!Q11</f>
        <v>1361</v>
      </c>
      <c r="R11" s="26" t="e">
        <f>'1-6月'!R11-'1-5月'!R11</f>
        <v>#VALUE!</v>
      </c>
      <c r="S11" s="26" t="e">
        <f>'1-6月'!S11-'1-5月'!S11</f>
        <v>#VALUE!</v>
      </c>
      <c r="T11" s="26">
        <f>'1-6月'!T11-'1-5月'!T11</f>
        <v>-15</v>
      </c>
      <c r="U11" s="26">
        <f>'1-6月'!U11-'1-5月'!U11</f>
        <v>4029</v>
      </c>
      <c r="V11" s="26" t="e">
        <f>'1-6月'!V11-'1-5月'!V11</f>
        <v>#VALUE!</v>
      </c>
      <c r="W11" s="26" t="e">
        <f>'1-6月'!W11-'1-5月'!W11</f>
        <v>#VALUE!</v>
      </c>
      <c r="X11" s="26">
        <f>'1-6月'!X11-'1-5月'!X11</f>
        <v>-4</v>
      </c>
      <c r="Y11" s="26">
        <f>'1-6月'!Y11-'1-5月'!Y11</f>
        <v>1817</v>
      </c>
      <c r="Z11" s="26" t="e">
        <f>'1-6月'!Z11-'1-5月'!Z11</f>
        <v>#VALUE!</v>
      </c>
      <c r="AA11" s="26" t="e">
        <f>'1-6月'!AA11-'1-5月'!AA11</f>
        <v>#VALUE!</v>
      </c>
      <c r="AB11" s="26">
        <f>'1-6月'!AB11-'1-5月'!AB11</f>
        <v>-41</v>
      </c>
      <c r="AC11" s="26">
        <f>'1-6月'!AC11-'1-5月'!AC11</f>
        <v>9197</v>
      </c>
      <c r="AD11" s="26" t="e">
        <f>'1-6月'!AD11-'1-5月'!AD11</f>
        <v>#VALUE!</v>
      </c>
      <c r="AE11" s="26" t="e">
        <f>'1-6月'!AE11-'1-5月'!AE11</f>
        <v>#VALUE!</v>
      </c>
      <c r="AF11" s="26">
        <f>'1-6月'!AF11-'1-5月'!AF11</f>
        <v>-12</v>
      </c>
      <c r="AG11" s="26">
        <f>'1-6月'!AG11-'1-5月'!AG11</f>
        <v>5094</v>
      </c>
      <c r="AH11" s="26" t="e">
        <f>'1-6月'!AH11-'1-5月'!AH11</f>
        <v>#VALUE!</v>
      </c>
      <c r="AI11" s="26" t="e">
        <f>'1-6月'!AI11-'1-5月'!AI11</f>
        <v>#VALUE!</v>
      </c>
      <c r="AJ11" s="26">
        <f>'1-6月'!AJ11-'1-5月'!AJ11</f>
        <v>-15</v>
      </c>
      <c r="AK11" s="26">
        <f>'1-6月'!AK11-'1-5月'!AK11</f>
        <v>1953</v>
      </c>
      <c r="AL11" s="26" t="e">
        <f>'1-6月'!AL11-'1-5月'!AL11</f>
        <v>#VALUE!</v>
      </c>
      <c r="AM11" s="26" t="e">
        <f>'1-6月'!AM11-'1-5月'!AM11</f>
        <v>#VALUE!</v>
      </c>
      <c r="AN11" s="26">
        <f>'1-6月'!AN11-'1-5月'!AN11</f>
        <v>10</v>
      </c>
      <c r="AO11" s="26">
        <f>'1-6月'!AO11-'1-5月'!AO11</f>
        <v>3255</v>
      </c>
      <c r="AP11" s="26" t="e">
        <f>'1-6月'!AP11-'1-5月'!AP11</f>
        <v>#VALUE!</v>
      </c>
      <c r="AQ11" s="26" t="e">
        <f>'1-6月'!AQ11-'1-5月'!AQ11</f>
        <v>#VALUE!</v>
      </c>
      <c r="AR11" s="26" t="e">
        <f>'1-6月'!AR11-'1-5月'!AR11</f>
        <v>#VALUE!</v>
      </c>
      <c r="AS11" s="26" t="e">
        <f>'1-6月'!AS11-'1-5月'!AS11</f>
        <v>#VALUE!</v>
      </c>
      <c r="AT11" s="26" t="e">
        <f>'1-6月'!AT11-'1-5月'!AT11</f>
        <v>#VALUE!</v>
      </c>
      <c r="AU11" s="26" t="e">
        <f>'1-6月'!AU11-'1-5月'!AU11</f>
        <v>#VALUE!</v>
      </c>
      <c r="AV11" s="26" t="e">
        <f>'1-6月'!AV11-'1-5月'!AV11</f>
        <v>#VALUE!</v>
      </c>
      <c r="AW11" s="26" t="e">
        <f>'1-6月'!AW11-'1-5月'!AW11</f>
        <v>#VALUE!</v>
      </c>
      <c r="AX11" s="26" t="e">
        <f>'1-6月'!AX11-'1-5月'!AX11</f>
        <v>#VALUE!</v>
      </c>
      <c r="AY11" s="36"/>
    </row>
    <row r="12" customHeight="true" spans="1:51">
      <c r="A12" s="11"/>
      <c r="B12" s="14"/>
      <c r="C12" s="10"/>
      <c r="D12" s="15"/>
      <c r="E12" s="27" t="s">
        <v>63</v>
      </c>
      <c r="F12" s="15" t="s">
        <v>25</v>
      </c>
      <c r="G12" s="26" t="e">
        <f>'1-6月'!G12-'1-5月'!G12</f>
        <v>#VALUE!</v>
      </c>
      <c r="H12" s="26" t="e">
        <f>'1-6月'!H12-'1-5月'!H12</f>
        <v>#VALUE!</v>
      </c>
      <c r="I12" s="26">
        <f>'1-6月'!I12-'1-5月'!I12</f>
        <v>0</v>
      </c>
      <c r="J12" s="26">
        <f>'1-6月'!J12-'1-5月'!J12</f>
        <v>0</v>
      </c>
      <c r="K12" s="26" t="e">
        <f>'1-6月'!K12-'1-5月'!K12</f>
        <v>#VALUE!</v>
      </c>
      <c r="L12" s="26" t="e">
        <f>'1-6月'!L12-'1-5月'!L12</f>
        <v>#VALUE!</v>
      </c>
      <c r="M12" s="26" t="e">
        <f>'1-6月'!M12-'1-5月'!M12</f>
        <v>#VALUE!</v>
      </c>
      <c r="N12" s="26" t="e">
        <f>'1-6月'!N12-'1-5月'!N12</f>
        <v>#VALUE!</v>
      </c>
      <c r="O12" s="26" t="e">
        <f>'1-6月'!O12-'1-5月'!O12</f>
        <v>#VALUE!</v>
      </c>
      <c r="P12" s="26">
        <f>'1-6月'!P12-'1-5月'!P12</f>
        <v>0</v>
      </c>
      <c r="Q12" s="26">
        <f>'1-6月'!Q12-'1-5月'!Q12</f>
        <v>0</v>
      </c>
      <c r="R12" s="26" t="e">
        <f>'1-6月'!R12-'1-5月'!R12</f>
        <v>#VALUE!</v>
      </c>
      <c r="S12" s="26" t="e">
        <f>'1-6月'!S12-'1-5月'!S12</f>
        <v>#VALUE!</v>
      </c>
      <c r="T12" s="26">
        <f>'1-6月'!T12-'1-5月'!T12</f>
        <v>0</v>
      </c>
      <c r="U12" s="26">
        <f>'1-6月'!U12-'1-5月'!U12</f>
        <v>0</v>
      </c>
      <c r="V12" s="26" t="e">
        <f>'1-6月'!V12-'1-5月'!V12</f>
        <v>#VALUE!</v>
      </c>
      <c r="W12" s="26" t="e">
        <f>'1-6月'!W12-'1-5月'!W12</f>
        <v>#VALUE!</v>
      </c>
      <c r="X12" s="26">
        <f>'1-6月'!X12-'1-5月'!X12</f>
        <v>0</v>
      </c>
      <c r="Y12" s="26">
        <f>'1-6月'!Y12-'1-5月'!Y12</f>
        <v>0</v>
      </c>
      <c r="Z12" s="26" t="e">
        <f>'1-6月'!Z12-'1-5月'!Z12</f>
        <v>#VALUE!</v>
      </c>
      <c r="AA12" s="26" t="e">
        <f>'1-6月'!AA12-'1-5月'!AA12</f>
        <v>#VALUE!</v>
      </c>
      <c r="AB12" s="26">
        <f>'1-6月'!AB12-'1-5月'!AB12</f>
        <v>0</v>
      </c>
      <c r="AC12" s="26">
        <f>'1-6月'!AC12-'1-5月'!AC12</f>
        <v>0</v>
      </c>
      <c r="AD12" s="26" t="e">
        <f>'1-6月'!AD12-'1-5月'!AD12</f>
        <v>#VALUE!</v>
      </c>
      <c r="AE12" s="26" t="e">
        <f>'1-6月'!AE12-'1-5月'!AE12</f>
        <v>#VALUE!</v>
      </c>
      <c r="AF12" s="26">
        <f>'1-6月'!AF12-'1-5月'!AF12</f>
        <v>0</v>
      </c>
      <c r="AG12" s="26">
        <f>'1-6月'!AG12-'1-5月'!AG12</f>
        <v>0</v>
      </c>
      <c r="AH12" s="26" t="e">
        <f>'1-6月'!AH12-'1-5月'!AH12</f>
        <v>#VALUE!</v>
      </c>
      <c r="AI12" s="26" t="e">
        <f>'1-6月'!AI12-'1-5月'!AI12</f>
        <v>#VALUE!</v>
      </c>
      <c r="AJ12" s="26">
        <f>'1-6月'!AJ12-'1-5月'!AJ12</f>
        <v>0</v>
      </c>
      <c r="AK12" s="26">
        <f>'1-6月'!AK12-'1-5月'!AK12</f>
        <v>0</v>
      </c>
      <c r="AL12" s="26" t="e">
        <f>'1-6月'!AL12-'1-5月'!AL12</f>
        <v>#VALUE!</v>
      </c>
      <c r="AM12" s="26" t="e">
        <f>'1-6月'!AM12-'1-5月'!AM12</f>
        <v>#VALUE!</v>
      </c>
      <c r="AN12" s="26">
        <f>'1-6月'!AN12-'1-5月'!AN12</f>
        <v>0</v>
      </c>
      <c r="AO12" s="26">
        <f>'1-6月'!AO12-'1-5月'!AO12</f>
        <v>0</v>
      </c>
      <c r="AP12" s="26" t="e">
        <f>'1-6月'!AP12-'1-5月'!AP12</f>
        <v>#VALUE!</v>
      </c>
      <c r="AQ12" s="26" t="e">
        <f>'1-6月'!AQ12-'1-5月'!AQ12</f>
        <v>#VALUE!</v>
      </c>
      <c r="AR12" s="26" t="e">
        <f>'1-6月'!AR12-'1-5月'!AR12</f>
        <v>#VALUE!</v>
      </c>
      <c r="AS12" s="26" t="e">
        <f>'1-6月'!AS12-'1-5月'!AS12</f>
        <v>#VALUE!</v>
      </c>
      <c r="AT12" s="26" t="e">
        <f>'1-6月'!AT12-'1-5月'!AT12</f>
        <v>#VALUE!</v>
      </c>
      <c r="AU12" s="26" t="e">
        <f>'1-6月'!AU12-'1-5月'!AU12</f>
        <v>#VALUE!</v>
      </c>
      <c r="AV12" s="26" t="e">
        <f>'1-6月'!AV12-'1-5月'!AV12</f>
        <v>#VALUE!</v>
      </c>
      <c r="AW12" s="26" t="e">
        <f>'1-6月'!AW12-'1-5月'!AW12</f>
        <v>#VALUE!</v>
      </c>
      <c r="AX12" s="26" t="e">
        <f>'1-6月'!AX12-'1-5月'!AX12</f>
        <v>#VALUE!</v>
      </c>
      <c r="AY12" s="36"/>
    </row>
    <row r="13" customHeight="true" spans="1:51">
      <c r="A13" s="11"/>
      <c r="B13" s="14"/>
      <c r="C13" s="10"/>
      <c r="D13" s="15"/>
      <c r="E13" s="27" t="s">
        <v>64</v>
      </c>
      <c r="F13" s="15" t="s">
        <v>25</v>
      </c>
      <c r="G13" s="26">
        <f>'1-6月'!G13-'1-5月'!G13</f>
        <v>5088</v>
      </c>
      <c r="H13" s="26" t="e">
        <f>'1-6月'!H13-'1-5月'!H13</f>
        <v>#VALUE!</v>
      </c>
      <c r="I13" s="26">
        <f>'1-6月'!I13-'1-5月'!I13</f>
        <v>0</v>
      </c>
      <c r="J13" s="26">
        <f>'1-6月'!J13-'1-5月'!J13</f>
        <v>0</v>
      </c>
      <c r="K13" s="26" t="e">
        <f>'1-6月'!K13-'1-5月'!K13</f>
        <v>#VALUE!</v>
      </c>
      <c r="L13" s="26" t="e">
        <f>'1-6月'!L13-'1-5月'!L13</f>
        <v>#VALUE!</v>
      </c>
      <c r="M13" s="26" t="e">
        <f>'1-6月'!M13-'1-5月'!M13</f>
        <v>#VALUE!</v>
      </c>
      <c r="N13" s="26" t="e">
        <f>'1-6月'!N13-'1-5月'!N13</f>
        <v>#VALUE!</v>
      </c>
      <c r="O13" s="26" t="e">
        <f>'1-6月'!O13-'1-5月'!O13</f>
        <v>#VALUE!</v>
      </c>
      <c r="P13" s="26">
        <f>'1-6月'!P13-'1-5月'!P13</f>
        <v>-6</v>
      </c>
      <c r="Q13" s="26">
        <f>'1-6月'!Q13-'1-5月'!Q13</f>
        <v>1519</v>
      </c>
      <c r="R13" s="26" t="e">
        <f>'1-6月'!R13-'1-5月'!R13</f>
        <v>#VALUE!</v>
      </c>
      <c r="S13" s="26" t="e">
        <f>'1-6月'!S13-'1-5月'!S13</f>
        <v>#VALUE!</v>
      </c>
      <c r="T13" s="26">
        <f>'1-6月'!T13-'1-5月'!T13</f>
        <v>-3</v>
      </c>
      <c r="U13" s="26">
        <f>'1-6月'!U13-'1-5月'!U13</f>
        <v>797</v>
      </c>
      <c r="V13" s="26" t="e">
        <f>'1-6月'!V13-'1-5月'!V13</f>
        <v>#VALUE!</v>
      </c>
      <c r="W13" s="26" t="e">
        <f>'1-6月'!W13-'1-5月'!W13</f>
        <v>#VALUE!</v>
      </c>
      <c r="X13" s="26">
        <f>'1-6月'!X13-'1-5月'!X13</f>
        <v>-1</v>
      </c>
      <c r="Y13" s="26">
        <f>'1-6月'!Y13-'1-5月'!Y13</f>
        <v>514</v>
      </c>
      <c r="Z13" s="26" t="e">
        <f>'1-6月'!Z13-'1-5月'!Z13</f>
        <v>#VALUE!</v>
      </c>
      <c r="AA13" s="26" t="e">
        <f>'1-6月'!AA13-'1-5月'!AA13</f>
        <v>#VALUE!</v>
      </c>
      <c r="AB13" s="26">
        <f>'1-6月'!AB13-'1-5月'!AB13</f>
        <v>-3</v>
      </c>
      <c r="AC13" s="26">
        <f>'1-6月'!AC13-'1-5月'!AC13</f>
        <v>946</v>
      </c>
      <c r="AD13" s="26" t="e">
        <f>'1-6月'!AD13-'1-5月'!AD13</f>
        <v>#VALUE!</v>
      </c>
      <c r="AE13" s="26" t="e">
        <f>'1-6月'!AE13-'1-5月'!AE13</f>
        <v>#VALUE!</v>
      </c>
      <c r="AF13" s="26">
        <f>'1-6月'!AF13-'1-5月'!AF13</f>
        <v>-5</v>
      </c>
      <c r="AG13" s="26">
        <f>'1-6月'!AG13-'1-5月'!AG13</f>
        <v>397</v>
      </c>
      <c r="AH13" s="26" t="e">
        <f>'1-6月'!AH13-'1-5月'!AH13</f>
        <v>#VALUE!</v>
      </c>
      <c r="AI13" s="26" t="e">
        <f>'1-6月'!AI13-'1-5月'!AI13</f>
        <v>#VALUE!</v>
      </c>
      <c r="AJ13" s="26">
        <f>'1-6月'!AJ13-'1-5月'!AJ13</f>
        <v>0</v>
      </c>
      <c r="AK13" s="26">
        <f>'1-6月'!AK13-'1-5月'!AK13</f>
        <v>286</v>
      </c>
      <c r="AL13" s="26" t="e">
        <f>'1-6月'!AL13-'1-5月'!AL13</f>
        <v>#VALUE!</v>
      </c>
      <c r="AM13" s="26" t="e">
        <f>'1-6月'!AM13-'1-5月'!AM13</f>
        <v>#VALUE!</v>
      </c>
      <c r="AN13" s="26">
        <f>'1-6月'!AN13-'1-5月'!AN13</f>
        <v>2</v>
      </c>
      <c r="AO13" s="26">
        <f>'1-6月'!AO13-'1-5月'!AO13</f>
        <v>629</v>
      </c>
      <c r="AP13" s="26" t="e">
        <f>'1-6月'!AP13-'1-5月'!AP13</f>
        <v>#VALUE!</v>
      </c>
      <c r="AQ13" s="26" t="e">
        <f>'1-6月'!AQ13-'1-5月'!AQ13</f>
        <v>#VALUE!</v>
      </c>
      <c r="AR13" s="26" t="e">
        <f>'1-6月'!AR13-'1-5月'!AR13</f>
        <v>#VALUE!</v>
      </c>
      <c r="AS13" s="26" t="e">
        <f>'1-6月'!AS13-'1-5月'!AS13</f>
        <v>#VALUE!</v>
      </c>
      <c r="AT13" s="26" t="e">
        <f>'1-6月'!AT13-'1-5月'!AT13</f>
        <v>#VALUE!</v>
      </c>
      <c r="AU13" s="26" t="e">
        <f>'1-6月'!AU13-'1-5月'!AU13</f>
        <v>#VALUE!</v>
      </c>
      <c r="AV13" s="26" t="e">
        <f>'1-6月'!AV13-'1-5月'!AV13</f>
        <v>#VALUE!</v>
      </c>
      <c r="AW13" s="26" t="e">
        <f>'1-6月'!AW13-'1-5月'!AW13</f>
        <v>#VALUE!</v>
      </c>
      <c r="AX13" s="26" t="e">
        <f>'1-6月'!AX13-'1-5月'!AX13</f>
        <v>#VALUE!</v>
      </c>
      <c r="AY13" s="36"/>
    </row>
    <row r="14" customHeight="true" spans="1:51">
      <c r="A14" s="11"/>
      <c r="B14" s="14"/>
      <c r="C14" s="10"/>
      <c r="D14" s="15" t="s">
        <v>65</v>
      </c>
      <c r="E14" s="27" t="s">
        <v>66</v>
      </c>
      <c r="F14" s="15" t="s">
        <v>25</v>
      </c>
      <c r="G14" s="26" t="e">
        <f>'1-6月'!G14-'1-5月'!G14</f>
        <v>#VALUE!</v>
      </c>
      <c r="H14" s="26" t="e">
        <f>'1-6月'!H14-'1-5月'!H14</f>
        <v>#VALUE!</v>
      </c>
      <c r="I14" s="26">
        <f>'1-6月'!I14-'1-5月'!I14</f>
        <v>0</v>
      </c>
      <c r="J14" s="26">
        <f>'1-6月'!J14-'1-5月'!J14</f>
        <v>0</v>
      </c>
      <c r="K14" s="26" t="e">
        <f>'1-6月'!K14-'1-5月'!K14</f>
        <v>#VALUE!</v>
      </c>
      <c r="L14" s="26" t="e">
        <f>'1-6月'!L14-'1-5月'!L14</f>
        <v>#VALUE!</v>
      </c>
      <c r="M14" s="26" t="e">
        <f>'1-6月'!M14-'1-5月'!M14</f>
        <v>#VALUE!</v>
      </c>
      <c r="N14" s="26" t="e">
        <f>'1-6月'!N14-'1-5月'!N14</f>
        <v>#VALUE!</v>
      </c>
      <c r="O14" s="26" t="e">
        <f>'1-6月'!O14-'1-5月'!O14</f>
        <v>#VALUE!</v>
      </c>
      <c r="P14" s="26">
        <f>'1-6月'!P14-'1-5月'!P14</f>
        <v>0</v>
      </c>
      <c r="Q14" s="26">
        <f>'1-6月'!Q14-'1-5月'!Q14</f>
        <v>0</v>
      </c>
      <c r="R14" s="26" t="e">
        <f>'1-6月'!R14-'1-5月'!R14</f>
        <v>#VALUE!</v>
      </c>
      <c r="S14" s="26" t="e">
        <f>'1-6月'!S14-'1-5月'!S14</f>
        <v>#VALUE!</v>
      </c>
      <c r="T14" s="26">
        <f>'1-6月'!T14-'1-5月'!T14</f>
        <v>0</v>
      </c>
      <c r="U14" s="26">
        <f>'1-6月'!U14-'1-5月'!U14</f>
        <v>0</v>
      </c>
      <c r="V14" s="26" t="e">
        <f>'1-6月'!V14-'1-5月'!V14</f>
        <v>#VALUE!</v>
      </c>
      <c r="W14" s="26" t="e">
        <f>'1-6月'!W14-'1-5月'!W14</f>
        <v>#VALUE!</v>
      </c>
      <c r="X14" s="26">
        <f>'1-6月'!X14-'1-5月'!X14</f>
        <v>0</v>
      </c>
      <c r="Y14" s="26">
        <f>'1-6月'!Y14-'1-5月'!Y14</f>
        <v>0</v>
      </c>
      <c r="Z14" s="26" t="e">
        <f>'1-6月'!Z14-'1-5月'!Z14</f>
        <v>#VALUE!</v>
      </c>
      <c r="AA14" s="26" t="e">
        <f>'1-6月'!AA14-'1-5月'!AA14</f>
        <v>#VALUE!</v>
      </c>
      <c r="AB14" s="26">
        <f>'1-6月'!AB14-'1-5月'!AB14</f>
        <v>0</v>
      </c>
      <c r="AC14" s="26">
        <f>'1-6月'!AC14-'1-5月'!AC14</f>
        <v>0</v>
      </c>
      <c r="AD14" s="26" t="e">
        <f>'1-6月'!AD14-'1-5月'!AD14</f>
        <v>#VALUE!</v>
      </c>
      <c r="AE14" s="26" t="e">
        <f>'1-6月'!AE14-'1-5月'!AE14</f>
        <v>#VALUE!</v>
      </c>
      <c r="AF14" s="26">
        <f>'1-6月'!AF14-'1-5月'!AF14</f>
        <v>0</v>
      </c>
      <c r="AG14" s="26">
        <f>'1-6月'!AG14-'1-5月'!AG14</f>
        <v>0</v>
      </c>
      <c r="AH14" s="26" t="e">
        <f>'1-6月'!AH14-'1-5月'!AH14</f>
        <v>#VALUE!</v>
      </c>
      <c r="AI14" s="26" t="e">
        <f>'1-6月'!AI14-'1-5月'!AI14</f>
        <v>#VALUE!</v>
      </c>
      <c r="AJ14" s="26">
        <f>'1-6月'!AJ14-'1-5月'!AJ14</f>
        <v>0</v>
      </c>
      <c r="AK14" s="26">
        <f>'1-6月'!AK14-'1-5月'!AK14</f>
        <v>0</v>
      </c>
      <c r="AL14" s="26" t="e">
        <f>'1-6月'!AL14-'1-5月'!AL14</f>
        <v>#VALUE!</v>
      </c>
      <c r="AM14" s="26" t="e">
        <f>'1-6月'!AM14-'1-5月'!AM14</f>
        <v>#VALUE!</v>
      </c>
      <c r="AN14" s="26">
        <f>'1-6月'!AN14-'1-5月'!AN14</f>
        <v>0</v>
      </c>
      <c r="AO14" s="26">
        <f>'1-6月'!AO14-'1-5月'!AO14</f>
        <v>0</v>
      </c>
      <c r="AP14" s="26" t="e">
        <f>'1-6月'!AP14-'1-5月'!AP14</f>
        <v>#VALUE!</v>
      </c>
      <c r="AQ14" s="26" t="e">
        <f>'1-6月'!AQ14-'1-5月'!AQ14</f>
        <v>#VALUE!</v>
      </c>
      <c r="AR14" s="26" t="e">
        <f>'1-6月'!AR14-'1-5月'!AR14</f>
        <v>#VALUE!</v>
      </c>
      <c r="AS14" s="26" t="e">
        <f>'1-6月'!AS14-'1-5月'!AS14</f>
        <v>#VALUE!</v>
      </c>
      <c r="AT14" s="26" t="e">
        <f>'1-6月'!AT14-'1-5月'!AT14</f>
        <v>#VALUE!</v>
      </c>
      <c r="AU14" s="26" t="e">
        <f>'1-6月'!AU14-'1-5月'!AU14</f>
        <v>#VALUE!</v>
      </c>
      <c r="AV14" s="26" t="e">
        <f>'1-6月'!AV14-'1-5月'!AV14</f>
        <v>#VALUE!</v>
      </c>
      <c r="AW14" s="26" t="e">
        <f>'1-6月'!AW14-'1-5月'!AW14</f>
        <v>#VALUE!</v>
      </c>
      <c r="AX14" s="26" t="e">
        <f>'1-6月'!AX14-'1-5月'!AX14</f>
        <v>#VALUE!</v>
      </c>
      <c r="AY14" s="36"/>
    </row>
    <row r="15" customHeight="true" spans="1:51">
      <c r="A15" s="11"/>
      <c r="B15" s="14"/>
      <c r="C15" s="10"/>
      <c r="D15" s="15"/>
      <c r="E15" s="27" t="s">
        <v>62</v>
      </c>
      <c r="F15" s="15" t="s">
        <v>25</v>
      </c>
      <c r="G15" s="26">
        <f>'1-6月'!G15-'1-5月'!G15</f>
        <v>8680</v>
      </c>
      <c r="H15" s="26" t="e">
        <f>'1-6月'!H15-'1-5月'!H15</f>
        <v>#VALUE!</v>
      </c>
      <c r="I15" s="26">
        <f>'1-6月'!I15-'1-5月'!I15</f>
        <v>0</v>
      </c>
      <c r="J15" s="26">
        <f>'1-6月'!J15-'1-5月'!J15</f>
        <v>0</v>
      </c>
      <c r="K15" s="26" t="e">
        <f>'1-6月'!K15-'1-5月'!K15</f>
        <v>#VALUE!</v>
      </c>
      <c r="L15" s="26" t="e">
        <f>'1-6月'!L15-'1-5月'!L15</f>
        <v>#VALUE!</v>
      </c>
      <c r="M15" s="26" t="e">
        <f>'1-6月'!M15-'1-5月'!M15</f>
        <v>#VALUE!</v>
      </c>
      <c r="N15" s="26" t="e">
        <f>'1-6月'!N15-'1-5月'!N15</f>
        <v>#VALUE!</v>
      </c>
      <c r="O15" s="26" t="e">
        <f>'1-6月'!O15-'1-5月'!O15</f>
        <v>#VALUE!</v>
      </c>
      <c r="P15" s="26">
        <f>'1-6月'!P15-'1-5月'!P15</f>
        <v>0</v>
      </c>
      <c r="Q15" s="26">
        <f>'1-6月'!Q15-'1-5月'!Q15</f>
        <v>69</v>
      </c>
      <c r="R15" s="26" t="e">
        <f>'1-6月'!R15-'1-5月'!R15</f>
        <v>#VALUE!</v>
      </c>
      <c r="S15" s="26" t="e">
        <f>'1-6月'!S15-'1-5月'!S15</f>
        <v>#VALUE!</v>
      </c>
      <c r="T15" s="26">
        <f>'1-6月'!T15-'1-5月'!T15</f>
        <v>-3</v>
      </c>
      <c r="U15" s="26">
        <f>'1-6月'!U15-'1-5月'!U15</f>
        <v>1275</v>
      </c>
      <c r="V15" s="26" t="e">
        <f>'1-6月'!V15-'1-5月'!V15</f>
        <v>#VALUE!</v>
      </c>
      <c r="W15" s="26" t="e">
        <f>'1-6月'!W15-'1-5月'!W15</f>
        <v>#VALUE!</v>
      </c>
      <c r="X15" s="26">
        <f>'1-6月'!X15-'1-5月'!X15</f>
        <v>1</v>
      </c>
      <c r="Y15" s="26">
        <f>'1-6月'!Y15-'1-5月'!Y15</f>
        <v>287</v>
      </c>
      <c r="Z15" s="26" t="e">
        <f>'1-6月'!Z15-'1-5月'!Z15</f>
        <v>#VALUE!</v>
      </c>
      <c r="AA15" s="26" t="e">
        <f>'1-6月'!AA15-'1-5月'!AA15</f>
        <v>#VALUE!</v>
      </c>
      <c r="AB15" s="26">
        <f>'1-6月'!AB15-'1-5月'!AB15</f>
        <v>15</v>
      </c>
      <c r="AC15" s="26">
        <f>'1-6月'!AC15-'1-5月'!AC15</f>
        <v>3774</v>
      </c>
      <c r="AD15" s="26" t="e">
        <f>'1-6月'!AD15-'1-5月'!AD15</f>
        <v>#VALUE!</v>
      </c>
      <c r="AE15" s="26" t="e">
        <f>'1-6月'!AE15-'1-5月'!AE15</f>
        <v>#VALUE!</v>
      </c>
      <c r="AF15" s="26">
        <f>'1-6月'!AF15-'1-5月'!AF15</f>
        <v>20</v>
      </c>
      <c r="AG15" s="26">
        <f>'1-6月'!AG15-'1-5月'!AG15</f>
        <v>1815</v>
      </c>
      <c r="AH15" s="26" t="e">
        <f>'1-6月'!AH15-'1-5月'!AH15</f>
        <v>#VALUE!</v>
      </c>
      <c r="AI15" s="26" t="e">
        <f>'1-6月'!AI15-'1-5月'!AI15</f>
        <v>#VALUE!</v>
      </c>
      <c r="AJ15" s="26">
        <f>'1-6月'!AJ15-'1-5月'!AJ15</f>
        <v>0</v>
      </c>
      <c r="AK15" s="26">
        <f>'1-6月'!AK15-'1-5月'!AK15</f>
        <v>594</v>
      </c>
      <c r="AL15" s="26" t="e">
        <f>'1-6月'!AL15-'1-5月'!AL15</f>
        <v>#VALUE!</v>
      </c>
      <c r="AM15" s="26" t="e">
        <f>'1-6月'!AM15-'1-5月'!AM15</f>
        <v>#VALUE!</v>
      </c>
      <c r="AN15" s="26">
        <f>'1-6月'!AN15-'1-5月'!AN15</f>
        <v>0</v>
      </c>
      <c r="AO15" s="26">
        <f>'1-6月'!AO15-'1-5月'!AO15</f>
        <v>866</v>
      </c>
      <c r="AP15" s="26" t="e">
        <f>'1-6月'!AP15-'1-5月'!AP15</f>
        <v>#VALUE!</v>
      </c>
      <c r="AQ15" s="26" t="e">
        <f>'1-6月'!AQ15-'1-5月'!AQ15</f>
        <v>#VALUE!</v>
      </c>
      <c r="AR15" s="26" t="e">
        <f>'1-6月'!AR15-'1-5月'!AR15</f>
        <v>#VALUE!</v>
      </c>
      <c r="AS15" s="26" t="e">
        <f>'1-6月'!AS15-'1-5月'!AS15</f>
        <v>#VALUE!</v>
      </c>
      <c r="AT15" s="26" t="e">
        <f>'1-6月'!AT15-'1-5月'!AT15</f>
        <v>#VALUE!</v>
      </c>
      <c r="AU15" s="26" t="e">
        <f>'1-6月'!AU15-'1-5月'!AU15</f>
        <v>#VALUE!</v>
      </c>
      <c r="AV15" s="26" t="e">
        <f>'1-6月'!AV15-'1-5月'!AV15</f>
        <v>#VALUE!</v>
      </c>
      <c r="AW15" s="26" t="e">
        <f>'1-6月'!AW15-'1-5月'!AW15</f>
        <v>#VALUE!</v>
      </c>
      <c r="AX15" s="26" t="e">
        <f>'1-6月'!AX15-'1-5月'!AX15</f>
        <v>#VALUE!</v>
      </c>
      <c r="AY15" s="36"/>
    </row>
    <row r="16" customHeight="true" spans="1:51">
      <c r="A16" s="11"/>
      <c r="B16" s="14"/>
      <c r="C16" s="10"/>
      <c r="D16" s="15"/>
      <c r="E16" s="27" t="s">
        <v>63</v>
      </c>
      <c r="F16" s="15" t="s">
        <v>25</v>
      </c>
      <c r="G16" s="26" t="e">
        <f>'1-6月'!G16-'1-5月'!G16</f>
        <v>#VALUE!</v>
      </c>
      <c r="H16" s="26" t="e">
        <f>'1-6月'!H16-'1-5月'!H16</f>
        <v>#VALUE!</v>
      </c>
      <c r="I16" s="26">
        <f>'1-6月'!I16-'1-5月'!I16</f>
        <v>0</v>
      </c>
      <c r="J16" s="26">
        <f>'1-6月'!J16-'1-5月'!J16</f>
        <v>0</v>
      </c>
      <c r="K16" s="26" t="e">
        <f>'1-6月'!K16-'1-5月'!K16</f>
        <v>#VALUE!</v>
      </c>
      <c r="L16" s="26" t="e">
        <f>'1-6月'!L16-'1-5月'!L16</f>
        <v>#VALUE!</v>
      </c>
      <c r="M16" s="26" t="e">
        <f>'1-6月'!M16-'1-5月'!M16</f>
        <v>#VALUE!</v>
      </c>
      <c r="N16" s="26" t="e">
        <f>'1-6月'!N16-'1-5月'!N16</f>
        <v>#VALUE!</v>
      </c>
      <c r="O16" s="26" t="e">
        <f>'1-6月'!O16-'1-5月'!O16</f>
        <v>#VALUE!</v>
      </c>
      <c r="P16" s="26">
        <f>'1-6月'!P16-'1-5月'!P16</f>
        <v>0</v>
      </c>
      <c r="Q16" s="26">
        <f>'1-6月'!Q16-'1-5月'!Q16</f>
        <v>0</v>
      </c>
      <c r="R16" s="26" t="e">
        <f>'1-6月'!R16-'1-5月'!R16</f>
        <v>#VALUE!</v>
      </c>
      <c r="S16" s="26" t="e">
        <f>'1-6月'!S16-'1-5月'!S16</f>
        <v>#VALUE!</v>
      </c>
      <c r="T16" s="26">
        <f>'1-6月'!T16-'1-5月'!T16</f>
        <v>0</v>
      </c>
      <c r="U16" s="26">
        <f>'1-6月'!U16-'1-5月'!U16</f>
        <v>0</v>
      </c>
      <c r="V16" s="26" t="e">
        <f>'1-6月'!V16-'1-5月'!V16</f>
        <v>#VALUE!</v>
      </c>
      <c r="W16" s="26" t="e">
        <f>'1-6月'!W16-'1-5月'!W16</f>
        <v>#VALUE!</v>
      </c>
      <c r="X16" s="26">
        <f>'1-6月'!X16-'1-5月'!X16</f>
        <v>0</v>
      </c>
      <c r="Y16" s="26">
        <f>'1-6月'!Y16-'1-5月'!Y16</f>
        <v>0</v>
      </c>
      <c r="Z16" s="26" t="e">
        <f>'1-6月'!Z16-'1-5月'!Z16</f>
        <v>#VALUE!</v>
      </c>
      <c r="AA16" s="26" t="e">
        <f>'1-6月'!AA16-'1-5月'!AA16</f>
        <v>#VALUE!</v>
      </c>
      <c r="AB16" s="26">
        <f>'1-6月'!AB16-'1-5月'!AB16</f>
        <v>0</v>
      </c>
      <c r="AC16" s="26">
        <f>'1-6月'!AC16-'1-5月'!AC16</f>
        <v>0</v>
      </c>
      <c r="AD16" s="26" t="e">
        <f>'1-6月'!AD16-'1-5月'!AD16</f>
        <v>#VALUE!</v>
      </c>
      <c r="AE16" s="26" t="e">
        <f>'1-6月'!AE16-'1-5月'!AE16</f>
        <v>#VALUE!</v>
      </c>
      <c r="AF16" s="26">
        <f>'1-6月'!AF16-'1-5月'!AF16</f>
        <v>0</v>
      </c>
      <c r="AG16" s="26">
        <f>'1-6月'!AG16-'1-5月'!AG16</f>
        <v>0</v>
      </c>
      <c r="AH16" s="26" t="e">
        <f>'1-6月'!AH16-'1-5月'!AH16</f>
        <v>#VALUE!</v>
      </c>
      <c r="AI16" s="26" t="e">
        <f>'1-6月'!AI16-'1-5月'!AI16</f>
        <v>#VALUE!</v>
      </c>
      <c r="AJ16" s="26">
        <f>'1-6月'!AJ16-'1-5月'!AJ16</f>
        <v>0</v>
      </c>
      <c r="AK16" s="26">
        <f>'1-6月'!AK16-'1-5月'!AK16</f>
        <v>0</v>
      </c>
      <c r="AL16" s="26" t="e">
        <f>'1-6月'!AL16-'1-5月'!AL16</f>
        <v>#VALUE!</v>
      </c>
      <c r="AM16" s="26" t="e">
        <f>'1-6月'!AM16-'1-5月'!AM16</f>
        <v>#VALUE!</v>
      </c>
      <c r="AN16" s="26">
        <f>'1-6月'!AN16-'1-5月'!AN16</f>
        <v>0</v>
      </c>
      <c r="AO16" s="26">
        <f>'1-6月'!AO16-'1-5月'!AO16</f>
        <v>0</v>
      </c>
      <c r="AP16" s="26" t="e">
        <f>'1-6月'!AP16-'1-5月'!AP16</f>
        <v>#VALUE!</v>
      </c>
      <c r="AQ16" s="26" t="e">
        <f>'1-6月'!AQ16-'1-5月'!AQ16</f>
        <v>#VALUE!</v>
      </c>
      <c r="AR16" s="26" t="e">
        <f>'1-6月'!AR16-'1-5月'!AR16</f>
        <v>#VALUE!</v>
      </c>
      <c r="AS16" s="26" t="e">
        <f>'1-6月'!AS16-'1-5月'!AS16</f>
        <v>#VALUE!</v>
      </c>
      <c r="AT16" s="26" t="e">
        <f>'1-6月'!AT16-'1-5月'!AT16</f>
        <v>#VALUE!</v>
      </c>
      <c r="AU16" s="26" t="e">
        <f>'1-6月'!AU16-'1-5月'!AU16</f>
        <v>#VALUE!</v>
      </c>
      <c r="AV16" s="26" t="e">
        <f>'1-6月'!AV16-'1-5月'!AV16</f>
        <v>#VALUE!</v>
      </c>
      <c r="AW16" s="26" t="e">
        <f>'1-6月'!AW16-'1-5月'!AW16</f>
        <v>#VALUE!</v>
      </c>
      <c r="AX16" s="26" t="e">
        <f>'1-6月'!AX16-'1-5月'!AX16</f>
        <v>#VALUE!</v>
      </c>
      <c r="AY16" s="37" t="s">
        <v>67</v>
      </c>
    </row>
    <row r="17" customHeight="true" spans="1:51">
      <c r="A17" s="11"/>
      <c r="B17" s="14"/>
      <c r="C17" s="10"/>
      <c r="D17" s="15"/>
      <c r="E17" s="27" t="s">
        <v>64</v>
      </c>
      <c r="F17" s="15" t="s">
        <v>25</v>
      </c>
      <c r="G17" s="26">
        <f>'1-6月'!G17-'1-5月'!G17</f>
        <v>240</v>
      </c>
      <c r="H17" s="26" t="e">
        <f>'1-6月'!H17-'1-5月'!H17</f>
        <v>#VALUE!</v>
      </c>
      <c r="I17" s="26">
        <f>'1-6月'!I17-'1-5月'!I17</f>
        <v>0</v>
      </c>
      <c r="J17" s="26">
        <f>'1-6月'!J17-'1-5月'!J17</f>
        <v>0</v>
      </c>
      <c r="K17" s="26" t="e">
        <f>'1-6月'!K17-'1-5月'!K17</f>
        <v>#VALUE!</v>
      </c>
      <c r="L17" s="26" t="e">
        <f>'1-6月'!L17-'1-5月'!L17</f>
        <v>#VALUE!</v>
      </c>
      <c r="M17" s="26" t="e">
        <f>'1-6月'!M17-'1-5月'!M17</f>
        <v>#VALUE!</v>
      </c>
      <c r="N17" s="26" t="e">
        <f>'1-6月'!N17-'1-5月'!N17</f>
        <v>#VALUE!</v>
      </c>
      <c r="O17" s="26" t="e">
        <f>'1-6月'!O17-'1-5月'!O17</f>
        <v>#VALUE!</v>
      </c>
      <c r="P17" s="26">
        <f>'1-6月'!P17-'1-5月'!P17</f>
        <v>2</v>
      </c>
      <c r="Q17" s="26">
        <f>'1-6月'!Q17-'1-5月'!Q17</f>
        <v>79</v>
      </c>
      <c r="R17" s="26" t="e">
        <f>'1-6月'!R17-'1-5月'!R17</f>
        <v>#VALUE!</v>
      </c>
      <c r="S17" s="26" t="e">
        <f>'1-6月'!S17-'1-5月'!S17</f>
        <v>#VALUE!</v>
      </c>
      <c r="T17" s="26" t="e">
        <f>'1-6月'!T17-'1-5月'!T17</f>
        <v>#VALUE!</v>
      </c>
      <c r="U17" s="26" t="e">
        <f>'1-6月'!U17-'1-5月'!U17</f>
        <v>#VALUE!</v>
      </c>
      <c r="V17" s="26" t="e">
        <f>'1-6月'!V17-'1-5月'!V17</f>
        <v>#VALUE!</v>
      </c>
      <c r="W17" s="26" t="e">
        <f>'1-6月'!W17-'1-5月'!W17</f>
        <v>#VALUE!</v>
      </c>
      <c r="X17" s="26">
        <f>'1-6月'!X17-'1-5月'!X17</f>
        <v>0</v>
      </c>
      <c r="Y17" s="26">
        <f>'1-6月'!Y17-'1-5月'!Y17</f>
        <v>10</v>
      </c>
      <c r="Z17" s="26" t="e">
        <f>'1-6月'!Z17-'1-5月'!Z17</f>
        <v>#VALUE!</v>
      </c>
      <c r="AA17" s="26" t="e">
        <f>'1-6月'!AA17-'1-5月'!AA17</f>
        <v>#VALUE!</v>
      </c>
      <c r="AB17" s="26">
        <f>'1-6月'!AB17-'1-5月'!AB17</f>
        <v>1</v>
      </c>
      <c r="AC17" s="26">
        <f>'1-6月'!AC17-'1-5月'!AC17</f>
        <v>45</v>
      </c>
      <c r="AD17" s="26" t="e">
        <f>'1-6月'!AD17-'1-5月'!AD17</f>
        <v>#VALUE!</v>
      </c>
      <c r="AE17" s="26" t="e">
        <f>'1-6月'!AE17-'1-5月'!AE17</f>
        <v>#VALUE!</v>
      </c>
      <c r="AF17" s="26">
        <f>'1-6月'!AF17-'1-5月'!AF17</f>
        <v>1</v>
      </c>
      <c r="AG17" s="26">
        <f>'1-6月'!AG17-'1-5月'!AG17</f>
        <v>51</v>
      </c>
      <c r="AH17" s="26" t="e">
        <f>'1-6月'!AH17-'1-5月'!AH17</f>
        <v>#VALUE!</v>
      </c>
      <c r="AI17" s="26" t="e">
        <f>'1-6月'!AI17-'1-5月'!AI17</f>
        <v>#VALUE!</v>
      </c>
      <c r="AJ17" s="26">
        <f>'1-6月'!AJ17-'1-5月'!AJ17</f>
        <v>0</v>
      </c>
      <c r="AK17" s="26">
        <f>'1-6月'!AK17-'1-5月'!AK17</f>
        <v>49</v>
      </c>
      <c r="AL17" s="26" t="e">
        <f>'1-6月'!AL17-'1-5月'!AL17</f>
        <v>#VALUE!</v>
      </c>
      <c r="AM17" s="26" t="e">
        <f>'1-6月'!AM17-'1-5月'!AM17</f>
        <v>#VALUE!</v>
      </c>
      <c r="AN17" s="26" t="e">
        <f>'1-6月'!AN17-'1-5月'!AN17</f>
        <v>#VALUE!</v>
      </c>
      <c r="AO17" s="26" t="e">
        <f>'1-6月'!AO17-'1-5月'!AO17</f>
        <v>#VALUE!</v>
      </c>
      <c r="AP17" s="26" t="e">
        <f>'1-6月'!AP17-'1-5月'!AP17</f>
        <v>#VALUE!</v>
      </c>
      <c r="AQ17" s="26" t="e">
        <f>'1-6月'!AQ17-'1-5月'!AQ17</f>
        <v>#VALUE!</v>
      </c>
      <c r="AR17" s="26" t="e">
        <f>'1-6月'!AR17-'1-5月'!AR17</f>
        <v>#VALUE!</v>
      </c>
      <c r="AS17" s="26" t="e">
        <f>'1-6月'!AS17-'1-5月'!AS17</f>
        <v>#VALUE!</v>
      </c>
      <c r="AT17" s="26" t="e">
        <f>'1-6月'!AT17-'1-5月'!AT17</f>
        <v>#VALUE!</v>
      </c>
      <c r="AU17" s="26" t="e">
        <f>'1-6月'!AU17-'1-5月'!AU17</f>
        <v>#VALUE!</v>
      </c>
      <c r="AV17" s="26" t="e">
        <f>'1-6月'!AV17-'1-5月'!AV17</f>
        <v>#VALUE!</v>
      </c>
      <c r="AW17" s="26" t="e">
        <f>'1-6月'!AW17-'1-5月'!AW17</f>
        <v>#VALUE!</v>
      </c>
      <c r="AX17" s="26" t="e">
        <f>'1-6月'!AX17-'1-5月'!AX17</f>
        <v>#VALUE!</v>
      </c>
      <c r="AY17" s="23"/>
    </row>
    <row r="18" customHeight="true" spans="1:51">
      <c r="A18" s="11"/>
      <c r="B18" s="13">
        <v>5</v>
      </c>
      <c r="C18" s="10" t="s">
        <v>68</v>
      </c>
      <c r="D18" s="10" t="s">
        <v>69</v>
      </c>
      <c r="E18" s="10"/>
      <c r="F18" s="15" t="s">
        <v>25</v>
      </c>
      <c r="G18" s="26">
        <f>'1-6月'!G18-'1-5月'!G18</f>
        <v>7</v>
      </c>
      <c r="H18" s="26">
        <f>'1-6月'!H18-'1-5月'!H18</f>
        <v>0.175</v>
      </c>
      <c r="I18" s="26" t="e">
        <f>'1-6月'!I18-'1-5月'!I18</f>
        <v>#VALUE!</v>
      </c>
      <c r="J18" s="26" t="e">
        <f>'1-6月'!J18-'1-5月'!J18</f>
        <v>#VALUE!</v>
      </c>
      <c r="K18" s="26" t="e">
        <f>'1-6月'!K18-'1-5月'!K18</f>
        <v>#VALUE!</v>
      </c>
      <c r="L18" s="26" t="e">
        <f>'1-6月'!L18-'1-5月'!L18</f>
        <v>#VALUE!</v>
      </c>
      <c r="M18" s="26" t="e">
        <f>'1-6月'!M18-'1-5月'!M18</f>
        <v>#VALUE!</v>
      </c>
      <c r="N18" s="26" t="e">
        <f>'1-6月'!N18-'1-5月'!N18</f>
        <v>#VALUE!</v>
      </c>
      <c r="O18" s="26">
        <f>'1-6月'!O18-'1-5月'!O18</f>
        <v>0</v>
      </c>
      <c r="P18" s="26">
        <f>'1-6月'!P18-'1-5月'!P18</f>
        <v>0.5</v>
      </c>
      <c r="Q18" s="26">
        <f>'1-6月'!Q18-'1-5月'!Q18</f>
        <v>0.5</v>
      </c>
      <c r="R18" s="26">
        <f>'1-6月'!R18-'1-5月'!R18</f>
        <v>0.5</v>
      </c>
      <c r="S18" s="26">
        <f>'1-6月'!S18-'1-5月'!S18</f>
        <v>0</v>
      </c>
      <c r="T18" s="26">
        <f>'1-6月'!T18-'1-5月'!T18</f>
        <v>1.5</v>
      </c>
      <c r="U18" s="26">
        <f>'1-6月'!U18-'1-5月'!U18</f>
        <v>2</v>
      </c>
      <c r="V18" s="26">
        <f>'1-6月'!V18-'1-5月'!V18</f>
        <v>0.155384615384615</v>
      </c>
      <c r="W18" s="26" t="e">
        <f>'1-6月'!W18-'1-5月'!W18</f>
        <v>#VALUE!</v>
      </c>
      <c r="X18" s="26" t="e">
        <f>'1-6月'!X18-'1-5月'!X18</f>
        <v>#VALUE!</v>
      </c>
      <c r="Y18" s="26" t="e">
        <f>'1-6月'!Y18-'1-5月'!Y18</f>
        <v>#VALUE!</v>
      </c>
      <c r="Z18" s="26" t="e">
        <f>'1-6月'!Z18-'1-5月'!Z18</f>
        <v>#VALUE!</v>
      </c>
      <c r="AA18" s="26">
        <f>'1-6月'!AA18-'1-5月'!AA18</f>
        <v>0</v>
      </c>
      <c r="AB18" s="26">
        <f>'1-6月'!AB18-'1-5月'!AB18</f>
        <v>3</v>
      </c>
      <c r="AC18" s="26">
        <f>'1-6月'!AC18-'1-5月'!AC18</f>
        <v>3</v>
      </c>
      <c r="AD18" s="26">
        <f>'1-6月'!AD18-'1-5月'!AD18</f>
        <v>0.25</v>
      </c>
      <c r="AE18" s="26">
        <f>'1-6月'!AE18-'1-5月'!AE18</f>
        <v>0</v>
      </c>
      <c r="AF18" s="26">
        <f>'1-6月'!AF18-'1-5月'!AF18</f>
        <v>1</v>
      </c>
      <c r="AG18" s="26">
        <f>'1-6月'!AG18-'1-5月'!AG18</f>
        <v>1.5</v>
      </c>
      <c r="AH18" s="26">
        <f>'1-6月'!AH18-'1-5月'!AH18</f>
        <v>0.15</v>
      </c>
      <c r="AI18" s="26" t="e">
        <f>'1-6月'!AI18-'1-5月'!AI18</f>
        <v>#VALUE!</v>
      </c>
      <c r="AJ18" s="26" t="e">
        <f>'1-6月'!AJ18-'1-5月'!AJ18</f>
        <v>#VALUE!</v>
      </c>
      <c r="AK18" s="26" t="e">
        <f>'1-6月'!AK18-'1-5月'!AK18</f>
        <v>#VALUE!</v>
      </c>
      <c r="AL18" s="26" t="e">
        <f>'1-6月'!AL18-'1-5月'!AL18</f>
        <v>#VALUE!</v>
      </c>
      <c r="AM18" s="26">
        <f>'1-6月'!AM18-'1-5月'!AM18</f>
        <v>0</v>
      </c>
      <c r="AN18" s="26">
        <f>'1-6月'!AN18-'1-5月'!AN18</f>
        <v>-2</v>
      </c>
      <c r="AO18" s="26">
        <f>'1-6月'!AO18-'1-5月'!AO18</f>
        <v>0</v>
      </c>
      <c r="AP18" s="26">
        <f>'1-6月'!AP18-'1-5月'!AP18</f>
        <v>0</v>
      </c>
      <c r="AQ18" s="26" t="e">
        <f>'1-6月'!AQ18-'1-5月'!AQ18</f>
        <v>#VALUE!</v>
      </c>
      <c r="AR18" s="26" t="e">
        <f>'1-6月'!AR18-'1-5月'!AR18</f>
        <v>#VALUE!</v>
      </c>
      <c r="AS18" s="26" t="e">
        <f>'1-6月'!AS18-'1-5月'!AS18</f>
        <v>#VALUE!</v>
      </c>
      <c r="AT18" s="26" t="e">
        <f>'1-6月'!AT18-'1-5月'!AT18</f>
        <v>#VALUE!</v>
      </c>
      <c r="AU18" s="26" t="e">
        <f>'1-6月'!AU18-'1-5月'!AU18</f>
        <v>#VALUE!</v>
      </c>
      <c r="AV18" s="26" t="e">
        <f>'1-6月'!AV18-'1-5月'!AV18</f>
        <v>#VALUE!</v>
      </c>
      <c r="AW18" s="26" t="e">
        <f>'1-6月'!AW18-'1-5月'!AW18</f>
        <v>#VALUE!</v>
      </c>
      <c r="AX18" s="26" t="e">
        <f>'1-6月'!AX18-'1-5月'!AX18</f>
        <v>#VALUE!</v>
      </c>
      <c r="AY18" s="10" t="s">
        <v>73</v>
      </c>
    </row>
    <row r="19" customHeight="true" spans="1:51">
      <c r="A19" s="11"/>
      <c r="B19" s="13">
        <v>6</v>
      </c>
      <c r="C19" s="10" t="s">
        <v>29</v>
      </c>
      <c r="D19" s="10" t="s">
        <v>72</v>
      </c>
      <c r="E19" s="10"/>
      <c r="F19" s="15" t="s">
        <v>25</v>
      </c>
      <c r="G19" s="26">
        <f>'1-6月'!G19-'1-5月'!G19</f>
        <v>6.05</v>
      </c>
      <c r="H19" s="26">
        <f>'1-6月'!H19-'1-5月'!H19</f>
        <v>0.2327</v>
      </c>
      <c r="I19" s="26" t="e">
        <f>'1-6月'!I19-'1-5月'!I19</f>
        <v>#VALUE!</v>
      </c>
      <c r="J19" s="26" t="e">
        <f>'1-6月'!J19-'1-5月'!J19</f>
        <v>#VALUE!</v>
      </c>
      <c r="K19" s="26" t="e">
        <f>'1-6月'!K19-'1-5月'!K19</f>
        <v>#VALUE!</v>
      </c>
      <c r="L19" s="26" t="e">
        <f>'1-6月'!L19-'1-5月'!L19</f>
        <v>#VALUE!</v>
      </c>
      <c r="M19" s="26" t="e">
        <f>'1-6月'!M19-'1-5月'!M19</f>
        <v>#VALUE!</v>
      </c>
      <c r="N19" s="26" t="e">
        <f>'1-6月'!N19-'1-5月'!N19</f>
        <v>#VALUE!</v>
      </c>
      <c r="O19" s="26">
        <f>'1-6月'!O19-'1-5月'!O19</f>
        <v>0</v>
      </c>
      <c r="P19" s="26">
        <f>'1-6月'!P19-'1-5月'!P19</f>
        <v>0.1</v>
      </c>
      <c r="Q19" s="26">
        <f>'1-6月'!Q19-'1-5月'!Q19</f>
        <v>0.1</v>
      </c>
      <c r="R19" s="26">
        <f>'1-6月'!R19-'1-5月'!R19</f>
        <v>0.05</v>
      </c>
      <c r="S19" s="26">
        <f>'1-6月'!S19-'1-5月'!S19</f>
        <v>0</v>
      </c>
      <c r="T19" s="26">
        <f>'1-6月'!T19-'1-5月'!T19</f>
        <v>1.6</v>
      </c>
      <c r="U19" s="26">
        <f>'1-6月'!U19-'1-5月'!U19</f>
        <v>1.6</v>
      </c>
      <c r="V19" s="26">
        <f>'1-6月'!V19-'1-5月'!V19</f>
        <v>0.4</v>
      </c>
      <c r="W19" s="26">
        <f>'1-6月'!W19-'1-5月'!W19</f>
        <v>0</v>
      </c>
      <c r="X19" s="26">
        <f>'1-6月'!X19-'1-5月'!X19</f>
        <v>0.15</v>
      </c>
      <c r="Y19" s="26">
        <f>'1-6月'!Y19-'1-5月'!Y19</f>
        <v>0.3</v>
      </c>
      <c r="Z19" s="26">
        <f>'1-6月'!Z19-'1-5月'!Z19</f>
        <v>0.1</v>
      </c>
      <c r="AA19" s="26">
        <f>'1-6月'!AA19-'1-5月'!AA19</f>
        <v>0</v>
      </c>
      <c r="AB19" s="26">
        <f>'1-6月'!AB19-'1-5月'!AB19</f>
        <v>2</v>
      </c>
      <c r="AC19" s="26">
        <f>'1-6月'!AC19-'1-5月'!AC19</f>
        <v>2.25</v>
      </c>
      <c r="AD19" s="26">
        <f>'1-6月'!AD19-'1-5月'!AD19</f>
        <v>0.45</v>
      </c>
      <c r="AE19" s="26">
        <f>'1-6月'!AE19-'1-5月'!AE19</f>
        <v>0</v>
      </c>
      <c r="AF19" s="26">
        <f>'1-6月'!AF19-'1-5月'!AF19</f>
        <v>-1</v>
      </c>
      <c r="AG19" s="26">
        <f>'1-6月'!AG19-'1-5月'!AG19</f>
        <v>0</v>
      </c>
      <c r="AH19" s="26">
        <f>'1-6月'!AH19-'1-5月'!AH19</f>
        <v>0</v>
      </c>
      <c r="AI19" s="26">
        <f>'1-6月'!AI19-'1-5月'!AI19</f>
        <v>0</v>
      </c>
      <c r="AJ19" s="26">
        <f>'1-6月'!AJ19-'1-5月'!AJ19</f>
        <v>0.4</v>
      </c>
      <c r="AK19" s="26">
        <f>'1-6月'!AK19-'1-5月'!AK19</f>
        <v>0.4</v>
      </c>
      <c r="AL19" s="26">
        <f>'1-6月'!AL19-'1-5月'!AL19</f>
        <v>0.4</v>
      </c>
      <c r="AM19" s="26">
        <f>'1-6月'!AM19-'1-5月'!AM19</f>
        <v>0</v>
      </c>
      <c r="AN19" s="26">
        <f>'1-6月'!AN19-'1-5月'!AN19</f>
        <v>1.4</v>
      </c>
      <c r="AO19" s="26">
        <f>'1-6月'!AO19-'1-5月'!AO19</f>
        <v>1.4</v>
      </c>
      <c r="AP19" s="26">
        <f>'1-6月'!AP19-'1-5月'!AP19</f>
        <v>0.2</v>
      </c>
      <c r="AQ19" s="26" t="e">
        <f>'1-6月'!AQ19-'1-5月'!AQ19</f>
        <v>#VALUE!</v>
      </c>
      <c r="AR19" s="26" t="e">
        <f>'1-6月'!AR19-'1-5月'!AR19</f>
        <v>#VALUE!</v>
      </c>
      <c r="AS19" s="26" t="e">
        <f>'1-6月'!AS19-'1-5月'!AS19</f>
        <v>#VALUE!</v>
      </c>
      <c r="AT19" s="26" t="e">
        <f>'1-6月'!AT19-'1-5月'!AT19</f>
        <v>#VALUE!</v>
      </c>
      <c r="AU19" s="26" t="e">
        <f>'1-6月'!AU19-'1-5月'!AU19</f>
        <v>#VALUE!</v>
      </c>
      <c r="AV19" s="26" t="e">
        <f>'1-6月'!AV19-'1-5月'!AV19</f>
        <v>#VALUE!</v>
      </c>
      <c r="AW19" s="26" t="e">
        <f>'1-6月'!AW19-'1-5月'!AW19</f>
        <v>#VALUE!</v>
      </c>
      <c r="AX19" s="26" t="e">
        <f>'1-6月'!AX19-'1-5月'!AX19</f>
        <v>#VALUE!</v>
      </c>
      <c r="AY19" s="35" t="s">
        <v>73</v>
      </c>
    </row>
    <row r="20" customHeight="true" spans="1:51">
      <c r="A20" s="11"/>
      <c r="B20" s="13">
        <v>7</v>
      </c>
      <c r="C20" s="10" t="s">
        <v>74</v>
      </c>
      <c r="D20" s="10" t="s">
        <v>75</v>
      </c>
      <c r="E20" s="10"/>
      <c r="F20" s="15" t="s">
        <v>519</v>
      </c>
      <c r="G20" s="26">
        <f>'1-6月'!G20-'1-5月'!G20</f>
        <v>378</v>
      </c>
      <c r="H20" s="26" t="e">
        <f>'1-6月'!H20-'1-5月'!H20</f>
        <v>#VALUE!</v>
      </c>
      <c r="I20" s="26" t="e">
        <f>'1-6月'!I20-'1-5月'!I20</f>
        <v>#VALUE!</v>
      </c>
      <c r="J20" s="26" t="e">
        <f>'1-6月'!J20-'1-5月'!J20</f>
        <v>#VALUE!</v>
      </c>
      <c r="K20" s="26" t="e">
        <f>'1-6月'!K20-'1-5月'!K20</f>
        <v>#VALUE!</v>
      </c>
      <c r="L20" s="26">
        <f>'1-6月'!L20-'1-5月'!L20</f>
        <v>-5</v>
      </c>
      <c r="M20" s="26">
        <f>'1-6月'!M20-'1-5月'!M20</f>
        <v>57</v>
      </c>
      <c r="N20" s="26" t="e">
        <f>'1-6月'!N20-'1-5月'!N20</f>
        <v>#VALUE!</v>
      </c>
      <c r="O20" s="26" t="e">
        <f>'1-6月'!O20-'1-5月'!O20</f>
        <v>#VALUE!</v>
      </c>
      <c r="P20" s="26">
        <f>'1-6月'!P20-'1-5月'!P20</f>
        <v>-62</v>
      </c>
      <c r="Q20" s="26">
        <f>'1-6月'!Q20-'1-5月'!Q20</f>
        <v>83</v>
      </c>
      <c r="R20" s="26" t="e">
        <f>'1-6月'!R20-'1-5月'!R20</f>
        <v>#VALUE!</v>
      </c>
      <c r="S20" s="26" t="e">
        <f>'1-6月'!S20-'1-5月'!S20</f>
        <v>#VALUE!</v>
      </c>
      <c r="T20" s="26">
        <f>'1-6月'!T20-'1-5月'!T20</f>
        <v>-11</v>
      </c>
      <c r="U20" s="26">
        <f>'1-6月'!U20-'1-5月'!U20</f>
        <v>44</v>
      </c>
      <c r="V20" s="26" t="e">
        <f>'1-6月'!V20-'1-5月'!V20</f>
        <v>#VALUE!</v>
      </c>
      <c r="W20" s="26" t="e">
        <f>'1-6月'!W20-'1-5月'!W20</f>
        <v>#VALUE!</v>
      </c>
      <c r="X20" s="26">
        <f>'1-6月'!X20-'1-5月'!X20</f>
        <v>-11</v>
      </c>
      <c r="Y20" s="26">
        <f>'1-6月'!Y20-'1-5月'!Y20</f>
        <v>22</v>
      </c>
      <c r="Z20" s="26" t="e">
        <f>'1-6月'!Z20-'1-5月'!Z20</f>
        <v>#VALUE!</v>
      </c>
      <c r="AA20" s="26" t="e">
        <f>'1-6月'!AA20-'1-5月'!AA20</f>
        <v>#VALUE!</v>
      </c>
      <c r="AB20" s="26">
        <f>'1-6月'!AB20-'1-5月'!AB20</f>
        <v>3</v>
      </c>
      <c r="AC20" s="26">
        <f>'1-6月'!AC20-'1-5月'!AC20</f>
        <v>79</v>
      </c>
      <c r="AD20" s="26" t="e">
        <f>'1-6月'!AD20-'1-5月'!AD20</f>
        <v>#VALUE!</v>
      </c>
      <c r="AE20" s="26" t="e">
        <f>'1-6月'!AE20-'1-5月'!AE20</f>
        <v>#VALUE!</v>
      </c>
      <c r="AF20" s="26">
        <f>'1-6月'!AF20-'1-5月'!AF20</f>
        <v>13</v>
      </c>
      <c r="AG20" s="26">
        <f>'1-6月'!AG20-'1-5月'!AG20</f>
        <v>41</v>
      </c>
      <c r="AH20" s="26" t="e">
        <f>'1-6月'!AH20-'1-5月'!AH20</f>
        <v>#VALUE!</v>
      </c>
      <c r="AI20" s="26" t="e">
        <f>'1-6月'!AI20-'1-5月'!AI20</f>
        <v>#VALUE!</v>
      </c>
      <c r="AJ20" s="26">
        <f>'1-6月'!AJ20-'1-5月'!AJ20</f>
        <v>2</v>
      </c>
      <c r="AK20" s="26">
        <f>'1-6月'!AK20-'1-5月'!AK20</f>
        <v>19</v>
      </c>
      <c r="AL20" s="26" t="e">
        <f>'1-6月'!AL20-'1-5月'!AL20</f>
        <v>#VALUE!</v>
      </c>
      <c r="AM20" s="26" t="e">
        <f>'1-6月'!AM20-'1-5月'!AM20</f>
        <v>#VALUE!</v>
      </c>
      <c r="AN20" s="26">
        <f>'1-6月'!AN20-'1-5月'!AN20</f>
        <v>-15</v>
      </c>
      <c r="AO20" s="26">
        <f>'1-6月'!AO20-'1-5月'!AO20</f>
        <v>33</v>
      </c>
      <c r="AP20" s="26" t="e">
        <f>'1-6月'!AP20-'1-5月'!AP20</f>
        <v>#VALUE!</v>
      </c>
      <c r="AQ20" s="26" t="e">
        <f>'1-6月'!AQ20-'1-5月'!AQ20</f>
        <v>#VALUE!</v>
      </c>
      <c r="AR20" s="26" t="e">
        <f>'1-6月'!AR20-'1-5月'!AR20</f>
        <v>#VALUE!</v>
      </c>
      <c r="AS20" s="26" t="e">
        <f>'1-6月'!AS20-'1-5月'!AS20</f>
        <v>#VALUE!</v>
      </c>
      <c r="AT20" s="26" t="e">
        <f>'1-6月'!AT20-'1-5月'!AT20</f>
        <v>#VALUE!</v>
      </c>
      <c r="AU20" s="26" t="e">
        <f>'1-6月'!AU20-'1-5月'!AU20</f>
        <v>#VALUE!</v>
      </c>
      <c r="AV20" s="26" t="e">
        <f>'1-6月'!AV20-'1-5月'!AV20</f>
        <v>#VALUE!</v>
      </c>
      <c r="AW20" s="26" t="e">
        <f>'1-6月'!AW20-'1-5月'!AW20</f>
        <v>#VALUE!</v>
      </c>
      <c r="AX20" s="26" t="e">
        <f>'1-6月'!AX20-'1-5月'!AX20</f>
        <v>#VALUE!</v>
      </c>
      <c r="AY20" s="35"/>
    </row>
    <row r="21" customHeight="true" spans="1:51">
      <c r="A21" s="6"/>
      <c r="B21" s="13">
        <v>8</v>
      </c>
      <c r="C21" s="10" t="s">
        <v>77</v>
      </c>
      <c r="D21" s="10" t="s">
        <v>78</v>
      </c>
      <c r="E21" s="10"/>
      <c r="F21" s="15" t="s">
        <v>79</v>
      </c>
      <c r="G21" s="26" t="e">
        <f>'1-6月'!G21-'1-5月'!G21</f>
        <v>#VALUE!</v>
      </c>
      <c r="H21" s="26" t="e">
        <f>'1-6月'!H21-'1-5月'!H21</f>
        <v>#VALUE!</v>
      </c>
      <c r="I21" s="26" t="e">
        <f>'1-6月'!I21-'1-5月'!I21</f>
        <v>#VALUE!</v>
      </c>
      <c r="J21" s="26">
        <f>'1-6月'!J21-'1-5月'!J21</f>
        <v>0</v>
      </c>
      <c r="K21" s="26" t="e">
        <f>'1-6月'!K21-'1-5月'!K21</f>
        <v>#VALUE!</v>
      </c>
      <c r="L21" s="26">
        <f>'1-6月'!L21-'1-5月'!L21</f>
        <v>0</v>
      </c>
      <c r="M21" s="26">
        <f>'1-6月'!M21-'1-5月'!M21</f>
        <v>0</v>
      </c>
      <c r="N21" s="26">
        <f>'1-6月'!N21-'1-5月'!N21</f>
        <v>0</v>
      </c>
      <c r="O21" s="26">
        <f>'1-6月'!O21-'1-5月'!O21</f>
        <v>0</v>
      </c>
      <c r="P21" s="26">
        <f>'1-6月'!P21-'1-5月'!P21</f>
        <v>0</v>
      </c>
      <c r="Q21" s="26">
        <f>'1-6月'!Q21-'1-5月'!Q21</f>
        <v>0</v>
      </c>
      <c r="R21" s="26">
        <f>'1-6月'!R21-'1-5月'!R21</f>
        <v>0</v>
      </c>
      <c r="S21" s="26">
        <f>'1-6月'!S21-'1-5月'!S21</f>
        <v>0</v>
      </c>
      <c r="T21" s="26">
        <f>'1-6月'!T21-'1-5月'!T21</f>
        <v>0</v>
      </c>
      <c r="U21" s="26">
        <f>'1-6月'!U21-'1-5月'!U21</f>
        <v>0</v>
      </c>
      <c r="V21" s="26">
        <f>'1-6月'!V21-'1-5月'!V21</f>
        <v>0</v>
      </c>
      <c r="W21" s="26">
        <f>'1-6月'!W21-'1-5月'!W21</f>
        <v>0</v>
      </c>
      <c r="X21" s="26">
        <f>'1-6月'!X21-'1-5月'!X21</f>
        <v>0</v>
      </c>
      <c r="Y21" s="26">
        <f>'1-6月'!Y21-'1-5月'!Y21</f>
        <v>0</v>
      </c>
      <c r="Z21" s="26">
        <f>'1-6月'!Z21-'1-5月'!Z21</f>
        <v>0</v>
      </c>
      <c r="AA21" s="26">
        <f>'1-6月'!AA21-'1-5月'!AA21</f>
        <v>0</v>
      </c>
      <c r="AB21" s="26">
        <f>'1-6月'!AB21-'1-5月'!AB21</f>
        <v>0</v>
      </c>
      <c r="AC21" s="26">
        <f>'1-6月'!AC21-'1-5月'!AC21</f>
        <v>0</v>
      </c>
      <c r="AD21" s="26">
        <f>'1-6月'!AD21-'1-5月'!AD21</f>
        <v>0</v>
      </c>
      <c r="AE21" s="26">
        <f>'1-6月'!AE21-'1-5月'!AE21</f>
        <v>0</v>
      </c>
      <c r="AF21" s="26">
        <f>'1-6月'!AF21-'1-5月'!AF21</f>
        <v>0</v>
      </c>
      <c r="AG21" s="26">
        <f>'1-6月'!AG21-'1-5月'!AG21</f>
        <v>0</v>
      </c>
      <c r="AH21" s="26">
        <f>'1-6月'!AH21-'1-5月'!AH21</f>
        <v>0</v>
      </c>
      <c r="AI21" s="26">
        <f>'1-6月'!AI21-'1-5月'!AI21</f>
        <v>0</v>
      </c>
      <c r="AJ21" s="26">
        <f>'1-6月'!AJ21-'1-5月'!AJ21</f>
        <v>0</v>
      </c>
      <c r="AK21" s="26">
        <f>'1-6月'!AK21-'1-5月'!AK21</f>
        <v>0</v>
      </c>
      <c r="AL21" s="26">
        <f>'1-6月'!AL21-'1-5月'!AL21</f>
        <v>0</v>
      </c>
      <c r="AM21" s="26">
        <f>'1-6月'!AM21-'1-5月'!AM21</f>
        <v>0</v>
      </c>
      <c r="AN21" s="26">
        <f>'1-6月'!AN21-'1-5月'!AN21</f>
        <v>0</v>
      </c>
      <c r="AO21" s="26">
        <f>'1-6月'!AO21-'1-5月'!AO21</f>
        <v>0</v>
      </c>
      <c r="AP21" s="26">
        <f>'1-6月'!AP21-'1-5月'!AP21</f>
        <v>0</v>
      </c>
      <c r="AQ21" s="26">
        <f>'1-6月'!AQ21-'1-5月'!AQ21</f>
        <v>0</v>
      </c>
      <c r="AR21" s="26">
        <f>'1-6月'!AR21-'1-5月'!AR21</f>
        <v>0</v>
      </c>
      <c r="AS21" s="26">
        <f>'1-6月'!AS21-'1-5月'!AS21</f>
        <v>0</v>
      </c>
      <c r="AT21" s="26">
        <f>'1-6月'!AT21-'1-5月'!AT21</f>
        <v>0</v>
      </c>
      <c r="AU21" s="26">
        <f>'1-6月'!AU21-'1-5月'!AU21</f>
        <v>0</v>
      </c>
      <c r="AV21" s="26">
        <f>'1-6月'!AV21-'1-5月'!AV21</f>
        <v>0</v>
      </c>
      <c r="AW21" s="26">
        <f>'1-6月'!AW21-'1-5月'!AW21</f>
        <v>0</v>
      </c>
      <c r="AX21" s="26">
        <f>'1-6月'!AX21-'1-5月'!AX21</f>
        <v>0</v>
      </c>
      <c r="AY21" s="35" t="s">
        <v>81</v>
      </c>
    </row>
    <row r="22" customHeight="true" spans="1:51">
      <c r="A22" s="8" t="s">
        <v>31</v>
      </c>
      <c r="B22" s="13">
        <v>9</v>
      </c>
      <c r="C22" s="10" t="s">
        <v>82</v>
      </c>
      <c r="D22" s="10" t="s">
        <v>83</v>
      </c>
      <c r="E22" s="10"/>
      <c r="F22" s="15" t="s">
        <v>84</v>
      </c>
      <c r="G22" s="26">
        <f>'1-6月'!G22-'1-5月'!G22</f>
        <v>8</v>
      </c>
      <c r="H22" s="26">
        <f>'1-6月'!H22-'1-5月'!H22</f>
        <v>0.0792999999999999</v>
      </c>
      <c r="I22" s="26" t="e">
        <f>'1-6月'!I22-'1-5月'!I22</f>
        <v>#VALUE!</v>
      </c>
      <c r="J22" s="26" t="e">
        <f>'1-6月'!J22-'1-5月'!J22</f>
        <v>#VALUE!</v>
      </c>
      <c r="K22" s="26">
        <f>'1-6月'!K22-'1-5月'!K22</f>
        <v>0</v>
      </c>
      <c r="L22" s="26">
        <f>'1-6月'!L22-'1-5月'!L22</f>
        <v>-1</v>
      </c>
      <c r="M22" s="26">
        <f>'1-6月'!M22-'1-5月'!M22</f>
        <v>0</v>
      </c>
      <c r="N22" s="26">
        <f>'1-6月'!N22-'1-5月'!N22</f>
        <v>-1.30434782610322e-5</v>
      </c>
      <c r="O22" s="26">
        <f>'1-6月'!O22-'1-5月'!O22</f>
        <v>0</v>
      </c>
      <c r="P22" s="26">
        <f>'1-6月'!P22-'1-5月'!P22</f>
        <v>2</v>
      </c>
      <c r="Q22" s="26">
        <f>'1-6月'!Q22-'1-5月'!Q22</f>
        <v>4</v>
      </c>
      <c r="R22" s="26">
        <f>'1-6月'!R22-'1-5月'!R22</f>
        <v>0.307738461538462</v>
      </c>
      <c r="S22" s="26">
        <f>'1-6月'!S22-'1-5月'!S22</f>
        <v>0</v>
      </c>
      <c r="T22" s="26">
        <f>'1-6月'!T22-'1-5月'!T22</f>
        <v>0</v>
      </c>
      <c r="U22" s="26">
        <f>'1-6月'!U22-'1-5月'!U22</f>
        <v>0</v>
      </c>
      <c r="V22" s="26">
        <f>'1-6月'!V22-'1-5月'!V22</f>
        <v>0</v>
      </c>
      <c r="W22" s="26">
        <f>'1-6月'!W22-'1-5月'!W22</f>
        <v>0</v>
      </c>
      <c r="X22" s="26">
        <f>'1-6月'!X22-'1-5月'!X22</f>
        <v>1</v>
      </c>
      <c r="Y22" s="26">
        <f>'1-6月'!Y22-'1-5月'!Y22</f>
        <v>1</v>
      </c>
      <c r="Z22" s="26">
        <f>'1-6月'!Z22-'1-5月'!Z22</f>
        <v>0.25</v>
      </c>
      <c r="AA22" s="26">
        <f>'1-6月'!AA22-'1-5月'!AA22</f>
        <v>0</v>
      </c>
      <c r="AB22" s="26">
        <f>'1-6月'!AB22-'1-5月'!AB22</f>
        <v>2</v>
      </c>
      <c r="AC22" s="26">
        <f>'1-6月'!AC22-'1-5月'!AC22</f>
        <v>3</v>
      </c>
      <c r="AD22" s="26">
        <f>'1-6月'!AD22-'1-5月'!AD22</f>
        <v>0.230738461538462</v>
      </c>
      <c r="AE22" s="26">
        <f>'1-6月'!AE22-'1-5月'!AE22</f>
        <v>0</v>
      </c>
      <c r="AF22" s="26">
        <f>'1-6月'!AF22-'1-5月'!AF22</f>
        <v>0</v>
      </c>
      <c r="AG22" s="26">
        <f>'1-6月'!AG22-'1-5月'!AG22</f>
        <v>0</v>
      </c>
      <c r="AH22" s="26">
        <f>'1-6月'!AH22-'1-5月'!AH22</f>
        <v>0</v>
      </c>
      <c r="AI22" s="26">
        <f>'1-6月'!AI22-'1-5月'!AI22</f>
        <v>0</v>
      </c>
      <c r="AJ22" s="26">
        <f>'1-6月'!AJ22-'1-5月'!AJ22</f>
        <v>-2</v>
      </c>
      <c r="AK22" s="26">
        <f>'1-6月'!AK22-'1-5月'!AK22</f>
        <v>0</v>
      </c>
      <c r="AL22" s="26">
        <f>'1-6月'!AL22-'1-5月'!AL22</f>
        <v>0</v>
      </c>
      <c r="AM22" s="26">
        <f>'1-6月'!AM22-'1-5月'!AM22</f>
        <v>0</v>
      </c>
      <c r="AN22" s="26">
        <f>'1-6月'!AN22-'1-5月'!AN22</f>
        <v>-2</v>
      </c>
      <c r="AO22" s="26">
        <f>'1-6月'!AO22-'1-5月'!AO22</f>
        <v>0</v>
      </c>
      <c r="AP22" s="26">
        <f>'1-6月'!AP22-'1-5月'!AP22</f>
        <v>0</v>
      </c>
      <c r="AQ22" s="26" t="e">
        <f>'1-6月'!AQ22-'1-5月'!AQ22</f>
        <v>#VALUE!</v>
      </c>
      <c r="AR22" s="26" t="e">
        <f>'1-6月'!AR22-'1-5月'!AR22</f>
        <v>#VALUE!</v>
      </c>
      <c r="AS22" s="26" t="e">
        <f>'1-6月'!AS22-'1-5月'!AS22</f>
        <v>#VALUE!</v>
      </c>
      <c r="AT22" s="26" t="e">
        <f>'1-6月'!AT22-'1-5月'!AT22</f>
        <v>#VALUE!</v>
      </c>
      <c r="AU22" s="26" t="e">
        <f>'1-6月'!AU22-'1-5月'!AU22</f>
        <v>#VALUE!</v>
      </c>
      <c r="AV22" s="26" t="e">
        <f>'1-6月'!AV22-'1-5月'!AV22</f>
        <v>#VALUE!</v>
      </c>
      <c r="AW22" s="26" t="e">
        <f>'1-6月'!AW22-'1-5月'!AW22</f>
        <v>#VALUE!</v>
      </c>
      <c r="AX22" s="26" t="e">
        <f>'1-6月'!AX22-'1-5月'!AX22</f>
        <v>#VALUE!</v>
      </c>
      <c r="AY22" s="38" t="s">
        <v>86</v>
      </c>
    </row>
    <row r="23" customHeight="true" spans="1:51">
      <c r="A23" s="11"/>
      <c r="B23" s="14"/>
      <c r="C23" s="10"/>
      <c r="D23" s="10" t="s">
        <v>87</v>
      </c>
      <c r="E23" s="10"/>
      <c r="F23" s="15" t="s">
        <v>84</v>
      </c>
      <c r="G23" s="26">
        <f>'1-6月'!G23-'1-5月'!G23</f>
        <v>2</v>
      </c>
      <c r="H23" s="26">
        <f>'1-6月'!H23-'1-5月'!H23</f>
        <v>0.0689</v>
      </c>
      <c r="I23" s="26">
        <f>'1-6月'!I23-'1-5月'!I23</f>
        <v>0</v>
      </c>
      <c r="J23" s="26">
        <f>'1-6月'!J23-'1-5月'!J23</f>
        <v>0</v>
      </c>
      <c r="K23" s="26">
        <f>'1-6月'!K23-'1-5月'!K23</f>
        <v>0</v>
      </c>
      <c r="L23" s="26">
        <f>'1-6月'!L23-'1-5月'!L23</f>
        <v>0</v>
      </c>
      <c r="M23" s="26">
        <f>'1-6月'!M23-'1-5月'!M23</f>
        <v>0</v>
      </c>
      <c r="N23" s="26">
        <f>'1-6月'!N23-'1-5月'!N23</f>
        <v>0</v>
      </c>
      <c r="O23" s="26">
        <f>'1-6月'!O23-'1-5月'!O23</f>
        <v>0</v>
      </c>
      <c r="P23" s="26">
        <f>'1-6月'!P23-'1-5月'!P23</f>
        <v>0</v>
      </c>
      <c r="Q23" s="26">
        <f>'1-6月'!Q23-'1-5月'!Q23</f>
        <v>0</v>
      </c>
      <c r="R23" s="26">
        <f>'1-6月'!R23-'1-5月'!R23</f>
        <v>0</v>
      </c>
      <c r="S23" s="26">
        <f>'1-6月'!S23-'1-5月'!S23</f>
        <v>0</v>
      </c>
      <c r="T23" s="26">
        <f>'1-6月'!T23-'1-5月'!T23</f>
        <v>0</v>
      </c>
      <c r="U23" s="26">
        <f>'1-6月'!U23-'1-5月'!U23</f>
        <v>0</v>
      </c>
      <c r="V23" s="26">
        <f>'1-6月'!V23-'1-5月'!V23</f>
        <v>0</v>
      </c>
      <c r="W23" s="26" t="e">
        <f>'1-6月'!W23-'1-5月'!W23</f>
        <v>#VALUE!</v>
      </c>
      <c r="X23" s="26" t="e">
        <f>'1-6月'!X23-'1-5月'!X23</f>
        <v>#VALUE!</v>
      </c>
      <c r="Y23" s="26" t="e">
        <f>'1-6月'!Y23-'1-5月'!Y23</f>
        <v>#VALUE!</v>
      </c>
      <c r="Z23" s="26" t="e">
        <f>'1-6月'!Z23-'1-5月'!Z23</f>
        <v>#VALUE!</v>
      </c>
      <c r="AA23" s="26">
        <f>'1-6月'!AA23-'1-5月'!AA23</f>
        <v>0</v>
      </c>
      <c r="AB23" s="26">
        <f>'1-6月'!AB23-'1-5月'!AB23</f>
        <v>2</v>
      </c>
      <c r="AC23" s="26">
        <f>'1-6月'!AC23-'1-5月'!AC23</f>
        <v>2</v>
      </c>
      <c r="AD23" s="26">
        <f>'1-6月'!AD23-'1-5月'!AD23</f>
        <v>0.4</v>
      </c>
      <c r="AE23" s="26">
        <f>'1-6月'!AE23-'1-5月'!AE23</f>
        <v>0</v>
      </c>
      <c r="AF23" s="26">
        <f>'1-6月'!AF23-'1-5月'!AF23</f>
        <v>0</v>
      </c>
      <c r="AG23" s="26">
        <f>'1-6月'!AG23-'1-5月'!AG23</f>
        <v>0</v>
      </c>
      <c r="AH23" s="26">
        <f>'1-6月'!AH23-'1-5月'!AH23</f>
        <v>0</v>
      </c>
      <c r="AI23" s="26">
        <f>'1-6月'!AI23-'1-5月'!AI23</f>
        <v>0</v>
      </c>
      <c r="AJ23" s="26">
        <f>'1-6月'!AJ23-'1-5月'!AJ23</f>
        <v>0</v>
      </c>
      <c r="AK23" s="26">
        <f>'1-6月'!AK23-'1-5月'!AK23</f>
        <v>0</v>
      </c>
      <c r="AL23" s="26">
        <f>'1-6月'!AL23-'1-5月'!AL23</f>
        <v>0</v>
      </c>
      <c r="AM23" s="26">
        <f>'1-6月'!AM23-'1-5月'!AM23</f>
        <v>0</v>
      </c>
      <c r="AN23" s="26">
        <f>'1-6月'!AN23-'1-5月'!AN23</f>
        <v>0</v>
      </c>
      <c r="AO23" s="26">
        <f>'1-6月'!AO23-'1-5月'!AO23</f>
        <v>0</v>
      </c>
      <c r="AP23" s="26">
        <f>'1-6月'!AP23-'1-5月'!AP23</f>
        <v>0</v>
      </c>
      <c r="AQ23" s="26" t="e">
        <f>'1-6月'!AQ23-'1-5月'!AQ23</f>
        <v>#VALUE!</v>
      </c>
      <c r="AR23" s="26" t="e">
        <f>'1-6月'!AR23-'1-5月'!AR23</f>
        <v>#VALUE!</v>
      </c>
      <c r="AS23" s="26" t="e">
        <f>'1-6月'!AS23-'1-5月'!AS23</f>
        <v>#VALUE!</v>
      </c>
      <c r="AT23" s="26" t="e">
        <f>'1-6月'!AT23-'1-5月'!AT23</f>
        <v>#VALUE!</v>
      </c>
      <c r="AU23" s="26" t="e">
        <f>'1-6月'!AU23-'1-5月'!AU23</f>
        <v>#VALUE!</v>
      </c>
      <c r="AV23" s="26" t="e">
        <f>'1-6月'!AV23-'1-5月'!AV23</f>
        <v>#VALUE!</v>
      </c>
      <c r="AW23" s="26" t="e">
        <f>'1-6月'!AW23-'1-5月'!AW23</f>
        <v>#VALUE!</v>
      </c>
      <c r="AX23" s="26" t="e">
        <f>'1-6月'!AX23-'1-5月'!AX23</f>
        <v>#VALUE!</v>
      </c>
      <c r="AY23" s="39"/>
    </row>
    <row r="24" customHeight="true" spans="1:51">
      <c r="A24" s="11"/>
      <c r="B24" s="14"/>
      <c r="C24" s="10"/>
      <c r="D24" s="10" t="s">
        <v>88</v>
      </c>
      <c r="E24" s="10"/>
      <c r="F24" s="15" t="s">
        <v>84</v>
      </c>
      <c r="G24" s="26">
        <f>'1-6月'!G24-'1-5月'!G24</f>
        <v>7</v>
      </c>
      <c r="H24" s="26">
        <f>'1-6月'!H24-'1-5月'!H24</f>
        <v>0.1321</v>
      </c>
      <c r="I24" s="26">
        <f>'1-6月'!I24-'1-5月'!I24</f>
        <v>0</v>
      </c>
      <c r="J24" s="26">
        <f>'1-6月'!J24-'1-5月'!J24</f>
        <v>0</v>
      </c>
      <c r="K24" s="26">
        <f>'1-6月'!K24-'1-5月'!K24</f>
        <v>0</v>
      </c>
      <c r="L24" s="26">
        <f>'1-6月'!L24-'1-5月'!L24</f>
        <v>0</v>
      </c>
      <c r="M24" s="26">
        <f>'1-6月'!M24-'1-5月'!M24</f>
        <v>2</v>
      </c>
      <c r="N24" s="26">
        <f>'1-6月'!N24-'1-5月'!N24</f>
        <v>0.1539</v>
      </c>
      <c r="O24" s="26">
        <f>'1-6月'!O24-'1-5月'!O24</f>
        <v>0</v>
      </c>
      <c r="P24" s="26">
        <f>'1-6月'!P24-'1-5月'!P24</f>
        <v>-2</v>
      </c>
      <c r="Q24" s="26">
        <f>'1-6月'!Q24-'1-5月'!Q24</f>
        <v>1</v>
      </c>
      <c r="R24" s="26">
        <f>'1-6月'!R24-'1-5月'!R24</f>
        <v>0.1</v>
      </c>
      <c r="S24" s="26">
        <f>'1-6月'!S24-'1-5月'!S24</f>
        <v>0</v>
      </c>
      <c r="T24" s="26">
        <f>'1-6月'!T24-'1-5月'!T24</f>
        <v>0</v>
      </c>
      <c r="U24" s="26">
        <f>'1-6月'!U24-'1-5月'!U24</f>
        <v>0</v>
      </c>
      <c r="V24" s="26">
        <f>'1-6月'!V24-'1-5月'!V24</f>
        <v>0</v>
      </c>
      <c r="W24" s="26">
        <f>'1-6月'!W24-'1-5月'!W24</f>
        <v>0</v>
      </c>
      <c r="X24" s="26">
        <f>'1-6月'!X24-'1-5月'!X24</f>
        <v>0</v>
      </c>
      <c r="Y24" s="26">
        <f>'1-6月'!Y24-'1-5月'!Y24</f>
        <v>0</v>
      </c>
      <c r="Z24" s="26">
        <f>'1-6月'!Z24-'1-5月'!Z24</f>
        <v>0</v>
      </c>
      <c r="AA24" s="26">
        <f>'1-6月'!AA24-'1-5月'!AA24</f>
        <v>0</v>
      </c>
      <c r="AB24" s="26">
        <f>'1-6月'!AB24-'1-5月'!AB24</f>
        <v>2</v>
      </c>
      <c r="AC24" s="26">
        <f>'1-6月'!AC24-'1-5月'!AC24</f>
        <v>4</v>
      </c>
      <c r="AD24" s="26">
        <f>'1-6月'!AD24-'1-5月'!AD24</f>
        <v>0.4</v>
      </c>
      <c r="AE24" s="26">
        <f>'1-6月'!AE24-'1-5月'!AE24</f>
        <v>0</v>
      </c>
      <c r="AF24" s="26">
        <f>'1-6月'!AF24-'1-5月'!AF24</f>
        <v>-1</v>
      </c>
      <c r="AG24" s="26">
        <f>'1-6月'!AG24-'1-5月'!AG24</f>
        <v>0</v>
      </c>
      <c r="AH24" s="26">
        <f>'1-6月'!AH24-'1-5月'!AH24</f>
        <v>0</v>
      </c>
      <c r="AI24" s="26">
        <f>'1-6月'!AI24-'1-5月'!AI24</f>
        <v>0</v>
      </c>
      <c r="AJ24" s="26">
        <f>'1-6月'!AJ24-'1-5月'!AJ24</f>
        <v>0</v>
      </c>
      <c r="AK24" s="26">
        <f>'1-6月'!AK24-'1-5月'!AK24</f>
        <v>0</v>
      </c>
      <c r="AL24" s="26">
        <f>'1-6月'!AL24-'1-5月'!AL24</f>
        <v>0</v>
      </c>
      <c r="AM24" s="26">
        <f>'1-6月'!AM24-'1-5月'!AM24</f>
        <v>0</v>
      </c>
      <c r="AN24" s="26">
        <f>'1-6月'!AN24-'1-5月'!AN24</f>
        <v>-2</v>
      </c>
      <c r="AO24" s="26">
        <f>'1-6月'!AO24-'1-5月'!AO24</f>
        <v>0</v>
      </c>
      <c r="AP24" s="26">
        <f>'1-6月'!AP24-'1-5月'!AP24</f>
        <v>0</v>
      </c>
      <c r="AQ24" s="26" t="e">
        <f>'1-6月'!AQ24-'1-5月'!AQ24</f>
        <v>#VALUE!</v>
      </c>
      <c r="AR24" s="26" t="e">
        <f>'1-6月'!AR24-'1-5月'!AR24</f>
        <v>#VALUE!</v>
      </c>
      <c r="AS24" s="26" t="e">
        <f>'1-6月'!AS24-'1-5月'!AS24</f>
        <v>#VALUE!</v>
      </c>
      <c r="AT24" s="26" t="e">
        <f>'1-6月'!AT24-'1-5月'!AT24</f>
        <v>#VALUE!</v>
      </c>
      <c r="AU24" s="26" t="e">
        <f>'1-6月'!AU24-'1-5月'!AU24</f>
        <v>#VALUE!</v>
      </c>
      <c r="AV24" s="26" t="e">
        <f>'1-6月'!AV24-'1-5月'!AV24</f>
        <v>#VALUE!</v>
      </c>
      <c r="AW24" s="26" t="e">
        <f>'1-6月'!AW24-'1-5月'!AW24</f>
        <v>#VALUE!</v>
      </c>
      <c r="AX24" s="26" t="e">
        <f>'1-6月'!AX24-'1-5月'!AX24</f>
        <v>#VALUE!</v>
      </c>
      <c r="AY24" s="39"/>
    </row>
    <row r="25" customHeight="true" spans="1:51">
      <c r="A25" s="11"/>
      <c r="B25" s="16">
        <v>10</v>
      </c>
      <c r="C25" s="17" t="s">
        <v>89</v>
      </c>
      <c r="D25" s="10" t="s">
        <v>90</v>
      </c>
      <c r="E25" s="10"/>
      <c r="F25" s="17" t="s">
        <v>91</v>
      </c>
      <c r="G25" s="26">
        <f>'1-6月'!G25-'1-5月'!G25</f>
        <v>5</v>
      </c>
      <c r="H25" s="26">
        <f>'1-6月'!H25-'1-5月'!H25</f>
        <v>0.0178</v>
      </c>
      <c r="I25" s="26" t="e">
        <f>'1-6月'!I25-'1-5月'!I25</f>
        <v>#VALUE!</v>
      </c>
      <c r="J25" s="26" t="e">
        <f>'1-6月'!J25-'1-5月'!J25</f>
        <v>#VALUE!</v>
      </c>
      <c r="K25" s="26" t="e">
        <f>'1-6月'!K25-'1-5月'!K25</f>
        <v>#VALUE!</v>
      </c>
      <c r="L25" s="26" t="e">
        <f>'1-6月'!L25-'1-5月'!L25</f>
        <v>#VALUE!</v>
      </c>
      <c r="M25" s="26" t="e">
        <f>'1-6月'!M25-'1-5月'!M25</f>
        <v>#VALUE!</v>
      </c>
      <c r="N25" s="26" t="e">
        <f>'1-6月'!N25-'1-5月'!N25</f>
        <v>#VALUE!</v>
      </c>
      <c r="O25" s="26">
        <f>'1-6月'!O25-'1-5月'!O25</f>
        <v>0</v>
      </c>
      <c r="P25" s="26">
        <f>'1-6月'!P25-'1-5月'!P25</f>
        <v>-3</v>
      </c>
      <c r="Q25" s="26">
        <f>'1-6月'!Q25-'1-5月'!Q25</f>
        <v>3</v>
      </c>
      <c r="R25" s="26">
        <f>'1-6月'!R25-'1-5月'!R25</f>
        <v>0.0475999999999999</v>
      </c>
      <c r="S25" s="26">
        <f>'1-6月'!S25-'1-5月'!S25</f>
        <v>0</v>
      </c>
      <c r="T25" s="26">
        <f>'1-6月'!T25-'1-5月'!T25</f>
        <v>-1</v>
      </c>
      <c r="U25" s="26">
        <f>'1-6月'!U25-'1-5月'!U25</f>
        <v>1</v>
      </c>
      <c r="V25" s="26">
        <f>'1-6月'!V25-'1-5月'!V25</f>
        <v>0.0434</v>
      </c>
      <c r="W25" s="26">
        <f>'1-6月'!W25-'1-5月'!W25</f>
        <v>0</v>
      </c>
      <c r="X25" s="26">
        <f>'1-6月'!X25-'1-5月'!X25</f>
        <v>0</v>
      </c>
      <c r="Y25" s="26">
        <f>'1-6月'!Y25-'1-5月'!Y25</f>
        <v>0</v>
      </c>
      <c r="Z25" s="26">
        <f>'1-6月'!Z25-'1-5月'!Z25</f>
        <v>0</v>
      </c>
      <c r="AA25" s="26">
        <f>'1-6月'!AA25-'1-5月'!AA25</f>
        <v>0</v>
      </c>
      <c r="AB25" s="26">
        <f>'1-6月'!AB25-'1-5月'!AB25</f>
        <v>-5</v>
      </c>
      <c r="AC25" s="26">
        <f>'1-6月'!AC25-'1-5月'!AC25</f>
        <v>0</v>
      </c>
      <c r="AD25" s="26">
        <f>'1-6月'!AD25-'1-5月'!AD25</f>
        <v>0</v>
      </c>
      <c r="AE25" s="26">
        <f>'1-6月'!AE25-'1-5月'!AE25</f>
        <v>0</v>
      </c>
      <c r="AF25" s="26">
        <f>'1-6月'!AF25-'1-5月'!AF25</f>
        <v>-1</v>
      </c>
      <c r="AG25" s="26">
        <f>'1-6月'!AG25-'1-5月'!AG25</f>
        <v>0</v>
      </c>
      <c r="AH25" s="26">
        <f>'1-6月'!AH25-'1-5月'!AH25</f>
        <v>0</v>
      </c>
      <c r="AI25" s="26">
        <f>'1-6月'!AI25-'1-5月'!AI25</f>
        <v>0</v>
      </c>
      <c r="AJ25" s="26">
        <f>'1-6月'!AJ25-'1-5月'!AJ25</f>
        <v>-4</v>
      </c>
      <c r="AK25" s="26">
        <f>'1-6月'!AK25-'1-5月'!AK25</f>
        <v>1</v>
      </c>
      <c r="AL25" s="26">
        <f>'1-6月'!AL25-'1-5月'!AL25</f>
        <v>0.0667</v>
      </c>
      <c r="AM25" s="26">
        <f>'1-6月'!AM25-'1-5月'!AM25</f>
        <v>0</v>
      </c>
      <c r="AN25" s="26">
        <f>'1-6月'!AN25-'1-5月'!AN25</f>
        <v>-2</v>
      </c>
      <c r="AO25" s="26">
        <f>'1-6月'!AO25-'1-5月'!AO25</f>
        <v>0</v>
      </c>
      <c r="AP25" s="26">
        <f>'1-6月'!AP25-'1-5月'!AP25</f>
        <v>0</v>
      </c>
      <c r="AQ25" s="26" t="e">
        <f>'1-6月'!AQ25-'1-5月'!AQ25</f>
        <v>#VALUE!</v>
      </c>
      <c r="AR25" s="26" t="e">
        <f>'1-6月'!AR25-'1-5月'!AR25</f>
        <v>#VALUE!</v>
      </c>
      <c r="AS25" s="26" t="e">
        <f>'1-6月'!AS25-'1-5月'!AS25</f>
        <v>#VALUE!</v>
      </c>
      <c r="AT25" s="26" t="e">
        <f>'1-6月'!AT25-'1-5月'!AT25</f>
        <v>#VALUE!</v>
      </c>
      <c r="AU25" s="26" t="e">
        <f>'1-6月'!AU25-'1-5月'!AU25</f>
        <v>#VALUE!</v>
      </c>
      <c r="AV25" s="26" t="e">
        <f>'1-6月'!AV25-'1-5月'!AV25</f>
        <v>#VALUE!</v>
      </c>
      <c r="AW25" s="26" t="e">
        <f>'1-6月'!AW25-'1-5月'!AW25</f>
        <v>#VALUE!</v>
      </c>
      <c r="AX25" s="26" t="e">
        <f>'1-6月'!AX25-'1-5月'!AX25</f>
        <v>#VALUE!</v>
      </c>
      <c r="AY25" s="35"/>
    </row>
    <row r="26" customHeight="true" spans="1:51">
      <c r="A26" s="11"/>
      <c r="B26" s="18"/>
      <c r="C26" s="19"/>
      <c r="D26" s="10" t="s">
        <v>93</v>
      </c>
      <c r="E26" s="10"/>
      <c r="F26" s="17" t="s">
        <v>91</v>
      </c>
      <c r="G26" s="26">
        <f>'1-6月'!G26-'1-5月'!G26</f>
        <v>1</v>
      </c>
      <c r="H26" s="26">
        <f>'1-6月'!H26-'1-5月'!H26</f>
        <v>0.0555999999999992</v>
      </c>
      <c r="I26" s="26">
        <f>'1-6月'!I26-'1-5月'!I26</f>
        <v>0</v>
      </c>
      <c r="J26" s="26">
        <f>'1-6月'!J26-'1-5月'!J26</f>
        <v>0</v>
      </c>
      <c r="K26" s="26" t="e">
        <f>'1-6月'!K26-'1-5月'!K26</f>
        <v>#VALUE!</v>
      </c>
      <c r="L26" s="26" t="e">
        <f>'1-6月'!L26-'1-5月'!L26</f>
        <v>#VALUE!</v>
      </c>
      <c r="M26" s="26" t="e">
        <f>'1-6月'!M26-'1-5月'!M26</f>
        <v>#VALUE!</v>
      </c>
      <c r="N26" s="26" t="e">
        <f>'1-6月'!N26-'1-5月'!N26</f>
        <v>#VALUE!</v>
      </c>
      <c r="O26" s="26">
        <f>'1-6月'!O26-'1-5月'!O26</f>
        <v>0</v>
      </c>
      <c r="P26" s="26">
        <f>'1-6月'!P26-'1-5月'!P26</f>
        <v>-2</v>
      </c>
      <c r="Q26" s="26">
        <f>'1-6月'!Q26-'1-5月'!Q26</f>
        <v>0</v>
      </c>
      <c r="R26" s="26">
        <f>'1-6月'!R26-'1-5月'!R26</f>
        <v>0</v>
      </c>
      <c r="S26" s="26">
        <f>'1-6月'!S26-'1-5月'!S26</f>
        <v>0</v>
      </c>
      <c r="T26" s="26">
        <f>'1-6月'!T26-'1-5月'!T26</f>
        <v>-5</v>
      </c>
      <c r="U26" s="26">
        <f>'1-6月'!U26-'1-5月'!U26</f>
        <v>0</v>
      </c>
      <c r="V26" s="26">
        <f>'1-6月'!V26-'1-5月'!V26</f>
        <v>0</v>
      </c>
      <c r="W26" s="26">
        <f>'1-6月'!W26-'1-5月'!W26</f>
        <v>0</v>
      </c>
      <c r="X26" s="26">
        <f>'1-6月'!X26-'1-5月'!X26</f>
        <v>0</v>
      </c>
      <c r="Y26" s="26">
        <f>'1-6月'!Y26-'1-5月'!Y26</f>
        <v>0</v>
      </c>
      <c r="Z26" s="26">
        <f>'1-6月'!Z26-'1-5月'!Z26</f>
        <v>0</v>
      </c>
      <c r="AA26" s="26">
        <f>'1-6月'!AA26-'1-5月'!AA26</f>
        <v>0</v>
      </c>
      <c r="AB26" s="26">
        <f>'1-6月'!AB26-'1-5月'!AB26</f>
        <v>1</v>
      </c>
      <c r="AC26" s="26">
        <f>'1-6月'!AC26-'1-5月'!AC26</f>
        <v>1</v>
      </c>
      <c r="AD26" s="26">
        <f>'1-6月'!AD26-'1-5月'!AD26</f>
        <v>0.1667</v>
      </c>
      <c r="AE26" s="26">
        <f>'1-6月'!AE26-'1-5月'!AE26</f>
        <v>0</v>
      </c>
      <c r="AF26" s="26">
        <f>'1-6月'!AF26-'1-5月'!AF26</f>
        <v>0</v>
      </c>
      <c r="AG26" s="26">
        <f>'1-6月'!AG26-'1-5月'!AG26</f>
        <v>0</v>
      </c>
      <c r="AH26" s="26">
        <f>'1-6月'!AH26-'1-5月'!AH26</f>
        <v>0</v>
      </c>
      <c r="AI26" s="26">
        <f>'1-6月'!AI26-'1-5月'!AI26</f>
        <v>0</v>
      </c>
      <c r="AJ26" s="26">
        <f>'1-6月'!AJ26-'1-5月'!AJ26</f>
        <v>0</v>
      </c>
      <c r="AK26" s="26">
        <f>'1-6月'!AK26-'1-5月'!AK26</f>
        <v>0</v>
      </c>
      <c r="AL26" s="26">
        <f>'1-6月'!AL26-'1-5月'!AL26</f>
        <v>0</v>
      </c>
      <c r="AM26" s="26">
        <f>'1-6月'!AM26-'1-5月'!AM26</f>
        <v>0</v>
      </c>
      <c r="AN26" s="26">
        <f>'1-6月'!AN26-'1-5月'!AN26</f>
        <v>0</v>
      </c>
      <c r="AO26" s="26">
        <f>'1-6月'!AO26-'1-5月'!AO26</f>
        <v>0</v>
      </c>
      <c r="AP26" s="26">
        <f>'1-6月'!AP26-'1-5月'!AP26</f>
        <v>0</v>
      </c>
      <c r="AQ26" s="26" t="e">
        <f>'1-6月'!AQ26-'1-5月'!AQ26</f>
        <v>#VALUE!</v>
      </c>
      <c r="AR26" s="26" t="e">
        <f>'1-6月'!AR26-'1-5月'!AR26</f>
        <v>#VALUE!</v>
      </c>
      <c r="AS26" s="26" t="e">
        <f>'1-6月'!AS26-'1-5月'!AS26</f>
        <v>#VALUE!</v>
      </c>
      <c r="AT26" s="26" t="e">
        <f>'1-6月'!AT26-'1-5月'!AT26</f>
        <v>#VALUE!</v>
      </c>
      <c r="AU26" s="26" t="e">
        <f>'1-6月'!AU26-'1-5月'!AU26</f>
        <v>#VALUE!</v>
      </c>
      <c r="AV26" s="26" t="e">
        <f>'1-6月'!AV26-'1-5月'!AV26</f>
        <v>#VALUE!</v>
      </c>
      <c r="AW26" s="26" t="e">
        <f>'1-6月'!AW26-'1-5月'!AW26</f>
        <v>#VALUE!</v>
      </c>
      <c r="AX26" s="26" t="e">
        <f>'1-6月'!AX26-'1-5月'!AX26</f>
        <v>#VALUE!</v>
      </c>
      <c r="AY26" s="35"/>
    </row>
    <row r="27" customHeight="true" spans="1:51">
      <c r="A27" s="11"/>
      <c r="B27" s="18"/>
      <c r="C27" s="19"/>
      <c r="D27" s="10" t="s">
        <v>94</v>
      </c>
      <c r="E27" s="10"/>
      <c r="F27" s="17" t="s">
        <v>91</v>
      </c>
      <c r="G27" s="26">
        <f>'1-6月'!G27-'1-5月'!G27</f>
        <v>1</v>
      </c>
      <c r="H27" s="26">
        <f>'1-6月'!H27-'1-5月'!H27</f>
        <v>0.0667</v>
      </c>
      <c r="I27" s="26">
        <f>'1-6月'!I27-'1-5月'!I27</f>
        <v>0</v>
      </c>
      <c r="J27" s="26">
        <f>'1-6月'!J27-'1-5月'!J27</f>
        <v>0</v>
      </c>
      <c r="K27" s="26" t="e">
        <f>'1-6月'!K27-'1-5月'!K27</f>
        <v>#VALUE!</v>
      </c>
      <c r="L27" s="26" t="e">
        <f>'1-6月'!L27-'1-5月'!L27</f>
        <v>#VALUE!</v>
      </c>
      <c r="M27" s="26" t="e">
        <f>'1-6月'!M27-'1-5月'!M27</f>
        <v>#VALUE!</v>
      </c>
      <c r="N27" s="26" t="e">
        <f>'1-6月'!N27-'1-5月'!N27</f>
        <v>#VALUE!</v>
      </c>
      <c r="O27" s="26">
        <f>'1-6月'!O27-'1-5月'!O27</f>
        <v>0</v>
      </c>
      <c r="P27" s="26">
        <f>'1-6月'!P27-'1-5月'!P27</f>
        <v>-3</v>
      </c>
      <c r="Q27" s="26">
        <f>'1-6月'!Q27-'1-5月'!Q27</f>
        <v>0</v>
      </c>
      <c r="R27" s="26">
        <f>'1-6月'!R27-'1-5月'!R27</f>
        <v>0</v>
      </c>
      <c r="S27" s="26">
        <f>'1-6月'!S27-'1-5月'!S27</f>
        <v>0</v>
      </c>
      <c r="T27" s="26">
        <f>'1-6月'!T27-'1-5月'!T27</f>
        <v>-3</v>
      </c>
      <c r="U27" s="26">
        <f>'1-6月'!U27-'1-5月'!U27</f>
        <v>0</v>
      </c>
      <c r="V27" s="26">
        <f>'1-6月'!V27-'1-5月'!V27</f>
        <v>0</v>
      </c>
      <c r="W27" s="26">
        <f>'1-6月'!W27-'1-5月'!W27</f>
        <v>0</v>
      </c>
      <c r="X27" s="26">
        <f>'1-6月'!X27-'1-5月'!X27</f>
        <v>0</v>
      </c>
      <c r="Y27" s="26">
        <f>'1-6月'!Y27-'1-5月'!Y27</f>
        <v>0</v>
      </c>
      <c r="Z27" s="26">
        <f>'1-6月'!Z27-'1-5月'!Z27</f>
        <v>0</v>
      </c>
      <c r="AA27" s="26">
        <f>'1-6月'!AA27-'1-5月'!AA27</f>
        <v>0</v>
      </c>
      <c r="AB27" s="26">
        <f>'1-6月'!AB27-'1-5月'!AB27</f>
        <v>1</v>
      </c>
      <c r="AC27" s="26">
        <f>'1-6月'!AC27-'1-5月'!AC27</f>
        <v>1</v>
      </c>
      <c r="AD27" s="26">
        <f>'1-6月'!AD27-'1-5月'!AD27</f>
        <v>0.25</v>
      </c>
      <c r="AE27" s="26">
        <f>'1-6月'!AE27-'1-5月'!AE27</f>
        <v>0</v>
      </c>
      <c r="AF27" s="26">
        <f>'1-6月'!AF27-'1-5月'!AF27</f>
        <v>0</v>
      </c>
      <c r="AG27" s="26">
        <f>'1-6月'!AG27-'1-5月'!AG27</f>
        <v>0</v>
      </c>
      <c r="AH27" s="26">
        <f>'1-6月'!AH27-'1-5月'!AH27</f>
        <v>0</v>
      </c>
      <c r="AI27" s="26">
        <f>'1-6月'!AI27-'1-5月'!AI27</f>
        <v>0</v>
      </c>
      <c r="AJ27" s="26">
        <f>'1-6月'!AJ27-'1-5月'!AJ27</f>
        <v>0</v>
      </c>
      <c r="AK27" s="26">
        <f>'1-6月'!AK27-'1-5月'!AK27</f>
        <v>0</v>
      </c>
      <c r="AL27" s="26">
        <f>'1-6月'!AL27-'1-5月'!AL27</f>
        <v>0</v>
      </c>
      <c r="AM27" s="26">
        <f>'1-6月'!AM27-'1-5月'!AM27</f>
        <v>0</v>
      </c>
      <c r="AN27" s="26">
        <f>'1-6月'!AN27-'1-5月'!AN27</f>
        <v>0</v>
      </c>
      <c r="AO27" s="26">
        <f>'1-6月'!AO27-'1-5月'!AO27</f>
        <v>0</v>
      </c>
      <c r="AP27" s="26">
        <f>'1-6月'!AP27-'1-5月'!AP27</f>
        <v>0</v>
      </c>
      <c r="AQ27" s="26" t="e">
        <f>'1-6月'!AQ27-'1-5月'!AQ27</f>
        <v>#VALUE!</v>
      </c>
      <c r="AR27" s="26" t="e">
        <f>'1-6月'!AR27-'1-5月'!AR27</f>
        <v>#VALUE!</v>
      </c>
      <c r="AS27" s="26" t="e">
        <f>'1-6月'!AS27-'1-5月'!AS27</f>
        <v>#VALUE!</v>
      </c>
      <c r="AT27" s="26" t="e">
        <f>'1-6月'!AT27-'1-5月'!AT27</f>
        <v>#VALUE!</v>
      </c>
      <c r="AU27" s="26" t="e">
        <f>'1-6月'!AU27-'1-5月'!AU27</f>
        <v>#VALUE!</v>
      </c>
      <c r="AV27" s="26" t="e">
        <f>'1-6月'!AV27-'1-5月'!AV27</f>
        <v>#VALUE!</v>
      </c>
      <c r="AW27" s="26" t="e">
        <f>'1-6月'!AW27-'1-5月'!AW27</f>
        <v>#VALUE!</v>
      </c>
      <c r="AX27" s="26" t="e">
        <f>'1-6月'!AX27-'1-5月'!AX27</f>
        <v>#VALUE!</v>
      </c>
      <c r="AY27" s="35"/>
    </row>
    <row r="28" customHeight="true" spans="1:51">
      <c r="A28" s="11"/>
      <c r="B28" s="18"/>
      <c r="C28" s="19"/>
      <c r="D28" s="10" t="s">
        <v>95</v>
      </c>
      <c r="E28" s="10"/>
      <c r="F28" s="17" t="s">
        <v>91</v>
      </c>
      <c r="G28" s="26">
        <f>'1-6月'!G28-'1-5月'!G28</f>
        <v>161</v>
      </c>
      <c r="H28" s="26">
        <f>'1-6月'!H28-'1-5月'!H28</f>
        <v>0.1626</v>
      </c>
      <c r="I28" s="26">
        <f>'1-6月'!I28-'1-5月'!I28</f>
        <v>0</v>
      </c>
      <c r="J28" s="26">
        <f>'1-6月'!J28-'1-5月'!J28</f>
        <v>0</v>
      </c>
      <c r="K28" s="26" t="e">
        <f>'1-6月'!K28-'1-5月'!K28</f>
        <v>#VALUE!</v>
      </c>
      <c r="L28" s="26" t="e">
        <f>'1-6月'!L28-'1-5月'!L28</f>
        <v>#VALUE!</v>
      </c>
      <c r="M28" s="26" t="e">
        <f>'1-6月'!M28-'1-5月'!M28</f>
        <v>#VALUE!</v>
      </c>
      <c r="N28" s="26" t="e">
        <f>'1-6月'!N28-'1-5月'!N28</f>
        <v>#VALUE!</v>
      </c>
      <c r="O28" s="26">
        <f>'1-6月'!O28-'1-5月'!O28</f>
        <v>0</v>
      </c>
      <c r="P28" s="26">
        <f>'1-6月'!P28-'1-5月'!P28</f>
        <v>1</v>
      </c>
      <c r="Q28" s="26">
        <f>'1-6月'!Q28-'1-5月'!Q28</f>
        <v>6</v>
      </c>
      <c r="R28" s="26">
        <f>'1-6月'!R28-'1-5月'!R28</f>
        <v>0.125</v>
      </c>
      <c r="S28" s="26">
        <f>'1-6月'!S28-'1-5月'!S28</f>
        <v>0</v>
      </c>
      <c r="T28" s="26">
        <f>'1-6月'!T28-'1-5月'!T28</f>
        <v>0</v>
      </c>
      <c r="U28" s="26">
        <f>'1-6月'!U28-'1-5月'!U28</f>
        <v>12</v>
      </c>
      <c r="V28" s="26">
        <f>'1-6月'!V28-'1-5月'!V28</f>
        <v>0.0923</v>
      </c>
      <c r="W28" s="26">
        <f>'1-6月'!W28-'1-5月'!W28</f>
        <v>0</v>
      </c>
      <c r="X28" s="26">
        <f>'1-6月'!X28-'1-5月'!X28</f>
        <v>-8</v>
      </c>
      <c r="Y28" s="26">
        <f>'1-6月'!Y28-'1-5月'!Y28</f>
        <v>0</v>
      </c>
      <c r="Z28" s="26">
        <f>'1-6月'!Z28-'1-5月'!Z28</f>
        <v>0</v>
      </c>
      <c r="AA28" s="26">
        <f>'1-6月'!AA28-'1-5月'!AA28</f>
        <v>0</v>
      </c>
      <c r="AB28" s="26">
        <f>'1-6月'!AB28-'1-5月'!AB28</f>
        <v>12</v>
      </c>
      <c r="AC28" s="26">
        <f>'1-6月'!AC28-'1-5月'!AC28</f>
        <v>89</v>
      </c>
      <c r="AD28" s="26">
        <f>'1-6月'!AD28-'1-5月'!AD28</f>
        <v>0.3869</v>
      </c>
      <c r="AE28" s="26">
        <f>'1-6月'!AE28-'1-5月'!AE28</f>
        <v>0</v>
      </c>
      <c r="AF28" s="26">
        <f>'1-6月'!AF28-'1-5月'!AF28</f>
        <v>-14</v>
      </c>
      <c r="AG28" s="26">
        <f>'1-6月'!AG28-'1-5月'!AG28</f>
        <v>22</v>
      </c>
      <c r="AH28" s="26">
        <f>'1-6月'!AH28-'1-5月'!AH28</f>
        <v>0.1448</v>
      </c>
      <c r="AI28" s="26">
        <f>'1-6月'!AI28-'1-5月'!AI28</f>
        <v>0</v>
      </c>
      <c r="AJ28" s="26">
        <f>'1-6月'!AJ28-'1-5月'!AJ28</f>
        <v>-48</v>
      </c>
      <c r="AK28" s="26">
        <f>'1-6月'!AK28-'1-5月'!AK28</f>
        <v>3</v>
      </c>
      <c r="AL28" s="26">
        <f>'1-6月'!AL28-'1-5月'!AL28</f>
        <v>0.0399999999999998</v>
      </c>
      <c r="AM28" s="26">
        <f>'1-6月'!AM28-'1-5月'!AM28</f>
        <v>0</v>
      </c>
      <c r="AN28" s="26">
        <f>'1-6月'!AN28-'1-5月'!AN28</f>
        <v>-137</v>
      </c>
      <c r="AO28" s="26">
        <f>'1-6月'!AO28-'1-5月'!AO28</f>
        <v>29</v>
      </c>
      <c r="AP28" s="26">
        <f>'1-6月'!AP28-'1-5月'!AP28</f>
        <v>0.0967</v>
      </c>
      <c r="AQ28" s="26" t="e">
        <f>'1-6月'!AQ28-'1-5月'!AQ28</f>
        <v>#VALUE!</v>
      </c>
      <c r="AR28" s="26" t="e">
        <f>'1-6月'!AR28-'1-5月'!AR28</f>
        <v>#VALUE!</v>
      </c>
      <c r="AS28" s="26" t="e">
        <f>'1-6月'!AS28-'1-5月'!AS28</f>
        <v>#VALUE!</v>
      </c>
      <c r="AT28" s="26" t="e">
        <f>'1-6月'!AT28-'1-5月'!AT28</f>
        <v>#VALUE!</v>
      </c>
      <c r="AU28" s="26" t="e">
        <f>'1-6月'!AU28-'1-5月'!AU28</f>
        <v>#VALUE!</v>
      </c>
      <c r="AV28" s="26" t="e">
        <f>'1-6月'!AV28-'1-5月'!AV28</f>
        <v>#VALUE!</v>
      </c>
      <c r="AW28" s="26" t="e">
        <f>'1-6月'!AW28-'1-5月'!AW28</f>
        <v>#VALUE!</v>
      </c>
      <c r="AX28" s="26" t="e">
        <f>'1-6月'!AX28-'1-5月'!AX28</f>
        <v>#VALUE!</v>
      </c>
      <c r="AY28" s="35"/>
    </row>
    <row r="29" customHeight="true" spans="1:51">
      <c r="A29" s="11"/>
      <c r="B29" s="20"/>
      <c r="C29" s="21"/>
      <c r="D29" s="10" t="s">
        <v>96</v>
      </c>
      <c r="E29" s="10"/>
      <c r="F29" s="17" t="s">
        <v>91</v>
      </c>
      <c r="G29" s="26">
        <f>'1-6月'!G29-'1-5月'!G29</f>
        <v>0</v>
      </c>
      <c r="H29" s="26">
        <f>'1-6月'!H29-'1-5月'!H29</f>
        <v>0</v>
      </c>
      <c r="I29" s="26">
        <f>'1-6月'!I29-'1-5月'!I29</f>
        <v>0</v>
      </c>
      <c r="J29" s="26">
        <f>'1-6月'!J29-'1-5月'!J29</f>
        <v>0</v>
      </c>
      <c r="K29" s="26" t="e">
        <f>'1-6月'!K29-'1-5月'!K29</f>
        <v>#VALUE!</v>
      </c>
      <c r="L29" s="26" t="e">
        <f>'1-6月'!L29-'1-5月'!L29</f>
        <v>#VALUE!</v>
      </c>
      <c r="M29" s="26" t="e">
        <f>'1-6月'!M29-'1-5月'!M29</f>
        <v>#VALUE!</v>
      </c>
      <c r="N29" s="26" t="e">
        <f>'1-6月'!N29-'1-5月'!N29</f>
        <v>#VALUE!</v>
      </c>
      <c r="O29" s="26">
        <f>'1-6月'!O29-'1-5月'!O29</f>
        <v>0</v>
      </c>
      <c r="P29" s="26">
        <f>'1-6月'!P29-'1-5月'!P29</f>
        <v>-301</v>
      </c>
      <c r="Q29" s="26">
        <f>'1-6月'!Q29-'1-5月'!Q29</f>
        <v>0</v>
      </c>
      <c r="R29" s="26">
        <f>'1-6月'!R29-'1-5月'!R29</f>
        <v>0</v>
      </c>
      <c r="S29" s="26">
        <f>'1-6月'!S29-'1-5月'!S29</f>
        <v>0</v>
      </c>
      <c r="T29" s="26">
        <f>'1-6月'!T29-'1-5月'!T29</f>
        <v>-239</v>
      </c>
      <c r="U29" s="26">
        <f>'1-6月'!U29-'1-5月'!U29</f>
        <v>0</v>
      </c>
      <c r="V29" s="26">
        <f>'1-6月'!V29-'1-5月'!V29</f>
        <v>0</v>
      </c>
      <c r="W29" s="26">
        <f>'1-6月'!W29-'1-5月'!W29</f>
        <v>0</v>
      </c>
      <c r="X29" s="26">
        <f>'1-6月'!X29-'1-5月'!X29</f>
        <v>0</v>
      </c>
      <c r="Y29" s="26">
        <f>'1-6月'!Y29-'1-5月'!Y29</f>
        <v>0</v>
      </c>
      <c r="Z29" s="26">
        <f>'1-6月'!Z29-'1-5月'!Z29</f>
        <v>0</v>
      </c>
      <c r="AA29" s="26">
        <f>'1-6月'!AA29-'1-5月'!AA29</f>
        <v>0</v>
      </c>
      <c r="AB29" s="26">
        <f>'1-6月'!AB29-'1-5月'!AB29</f>
        <v>-831</v>
      </c>
      <c r="AC29" s="26">
        <f>'1-6月'!AC29-'1-5月'!AC29</f>
        <v>0</v>
      </c>
      <c r="AD29" s="26">
        <f>'1-6月'!AD29-'1-5月'!AD29</f>
        <v>0</v>
      </c>
      <c r="AE29" s="26">
        <f>'1-6月'!AE29-'1-5月'!AE29</f>
        <v>0</v>
      </c>
      <c r="AF29" s="26">
        <f>'1-6月'!AF29-'1-5月'!AF29</f>
        <v>-397</v>
      </c>
      <c r="AG29" s="26">
        <f>'1-6月'!AG29-'1-5月'!AG29</f>
        <v>0</v>
      </c>
      <c r="AH29" s="26">
        <f>'1-6月'!AH29-'1-5月'!AH29</f>
        <v>0</v>
      </c>
      <c r="AI29" s="26">
        <f>'1-6月'!AI29-'1-5月'!AI29</f>
        <v>0</v>
      </c>
      <c r="AJ29" s="26">
        <f>'1-6月'!AJ29-'1-5月'!AJ29</f>
        <v>0</v>
      </c>
      <c r="AK29" s="26">
        <f>'1-6月'!AK29-'1-5月'!AK29</f>
        <v>0</v>
      </c>
      <c r="AL29" s="26">
        <f>'1-6月'!AL29-'1-5月'!AL29</f>
        <v>0</v>
      </c>
      <c r="AM29" s="26">
        <f>'1-6月'!AM29-'1-5月'!AM29</f>
        <v>0</v>
      </c>
      <c r="AN29" s="26">
        <f>'1-6月'!AN29-'1-5月'!AN29</f>
        <v>-121</v>
      </c>
      <c r="AO29" s="26">
        <f>'1-6月'!AO29-'1-5月'!AO29</f>
        <v>0</v>
      </c>
      <c r="AP29" s="26">
        <f>'1-6月'!AP29-'1-5月'!AP29</f>
        <v>0</v>
      </c>
      <c r="AQ29" s="26" t="e">
        <f>'1-6月'!AQ29-'1-5月'!AQ29</f>
        <v>#VALUE!</v>
      </c>
      <c r="AR29" s="26" t="e">
        <f>'1-6月'!AR29-'1-5月'!AR29</f>
        <v>#VALUE!</v>
      </c>
      <c r="AS29" s="26" t="e">
        <f>'1-6月'!AS29-'1-5月'!AS29</f>
        <v>#VALUE!</v>
      </c>
      <c r="AT29" s="26" t="e">
        <f>'1-6月'!AT29-'1-5月'!AT29</f>
        <v>#VALUE!</v>
      </c>
      <c r="AU29" s="26" t="e">
        <f>'1-6月'!AU29-'1-5月'!AU29</f>
        <v>#VALUE!</v>
      </c>
      <c r="AV29" s="26" t="e">
        <f>'1-6月'!AV29-'1-5月'!AV29</f>
        <v>#VALUE!</v>
      </c>
      <c r="AW29" s="26" t="e">
        <f>'1-6月'!AW29-'1-5月'!AW29</f>
        <v>#VALUE!</v>
      </c>
      <c r="AX29" s="26" t="e">
        <f>'1-6月'!AX29-'1-5月'!AX29</f>
        <v>#VALUE!</v>
      </c>
      <c r="AY29" s="35"/>
    </row>
    <row r="30" customHeight="true" spans="1:51">
      <c r="A30" s="11"/>
      <c r="B30" s="13">
        <v>11</v>
      </c>
      <c r="C30" s="10" t="s">
        <v>97</v>
      </c>
      <c r="D30" s="10" t="s">
        <v>98</v>
      </c>
      <c r="E30" s="10"/>
      <c r="F30" s="15" t="s">
        <v>91</v>
      </c>
      <c r="G30" s="26">
        <f>'1-6月'!G30-'1-5月'!G30</f>
        <v>65</v>
      </c>
      <c r="H30" s="26">
        <f>'1-6月'!H30-'1-5月'!H30</f>
        <v>0.2</v>
      </c>
      <c r="I30" s="26" t="e">
        <f>'1-6月'!I30-'1-5月'!I30</f>
        <v>#VALUE!</v>
      </c>
      <c r="J30" s="26" t="e">
        <f>'1-6月'!J30-'1-5月'!J30</f>
        <v>#VALUE!</v>
      </c>
      <c r="K30" s="26" t="e">
        <f>'1-6月'!K30-'1-5月'!K30</f>
        <v>#VALUE!</v>
      </c>
      <c r="L30" s="26" t="e">
        <f>'1-6月'!L30-'1-5月'!L30</f>
        <v>#VALUE!</v>
      </c>
      <c r="M30" s="26" t="e">
        <f>'1-6月'!M30-'1-5月'!M30</f>
        <v>#VALUE!</v>
      </c>
      <c r="N30" s="26" t="e">
        <f>'1-6月'!N30-'1-5月'!N30</f>
        <v>#VALUE!</v>
      </c>
      <c r="O30" s="26">
        <f>'1-6月'!O30-'1-5月'!O30</f>
        <v>0</v>
      </c>
      <c r="P30" s="26">
        <f>'1-6月'!P30-'1-5月'!P30</f>
        <v>0</v>
      </c>
      <c r="Q30" s="26">
        <f>'1-6月'!Q30-'1-5月'!Q30</f>
        <v>0</v>
      </c>
      <c r="R30" s="26">
        <f>'1-6月'!R30-'1-5月'!R30</f>
        <v>0</v>
      </c>
      <c r="S30" s="26">
        <f>'1-6月'!S30-'1-5月'!S30</f>
        <v>0</v>
      </c>
      <c r="T30" s="26">
        <f>'1-6月'!T30-'1-5月'!T30</f>
        <v>40</v>
      </c>
      <c r="U30" s="26">
        <f>'1-6月'!U30-'1-5月'!U30</f>
        <v>40</v>
      </c>
      <c r="V30" s="26">
        <f>'1-6月'!V30-'1-5月'!V30</f>
        <v>1</v>
      </c>
      <c r="W30" s="26">
        <f>'1-6月'!W30-'1-5月'!W30</f>
        <v>0</v>
      </c>
      <c r="X30" s="26">
        <f>'1-6月'!X30-'1-5月'!X30</f>
        <v>0</v>
      </c>
      <c r="Y30" s="26">
        <f>'1-6月'!Y30-'1-5月'!Y30</f>
        <v>0</v>
      </c>
      <c r="Z30" s="26">
        <f>'1-6月'!Z30-'1-5月'!Z30</f>
        <v>0</v>
      </c>
      <c r="AA30" s="26">
        <f>'1-6月'!AA30-'1-5月'!AA30</f>
        <v>0</v>
      </c>
      <c r="AB30" s="26">
        <f>'1-6月'!AB30-'1-5月'!AB30</f>
        <v>25</v>
      </c>
      <c r="AC30" s="26">
        <f>'1-6月'!AC30-'1-5月'!AC30</f>
        <v>25</v>
      </c>
      <c r="AD30" s="26">
        <f>'1-6月'!AD30-'1-5月'!AD30</f>
        <v>0.25</v>
      </c>
      <c r="AE30" s="26">
        <f>'1-6月'!AE30-'1-5月'!AE30</f>
        <v>0</v>
      </c>
      <c r="AF30" s="26">
        <f>'1-6月'!AF30-'1-5月'!AF30</f>
        <v>-60</v>
      </c>
      <c r="AG30" s="26">
        <f>'1-6月'!AG30-'1-5月'!AG30</f>
        <v>0</v>
      </c>
      <c r="AH30" s="26">
        <f>'1-6月'!AH30-'1-5月'!AH30</f>
        <v>0</v>
      </c>
      <c r="AI30" s="26">
        <f>'1-6月'!AI30-'1-5月'!AI30</f>
        <v>0</v>
      </c>
      <c r="AJ30" s="26">
        <f>'1-6月'!AJ30-'1-5月'!AJ30</f>
        <v>-30</v>
      </c>
      <c r="AK30" s="26">
        <f>'1-6月'!AK30-'1-5月'!AK30</f>
        <v>0</v>
      </c>
      <c r="AL30" s="26">
        <f>'1-6月'!AL30-'1-5月'!AL30</f>
        <v>0</v>
      </c>
      <c r="AM30" s="26">
        <f>'1-6月'!AM30-'1-5月'!AM30</f>
        <v>0</v>
      </c>
      <c r="AN30" s="26">
        <f>'1-6月'!AN30-'1-5月'!AN30</f>
        <v>-40</v>
      </c>
      <c r="AO30" s="26">
        <f>'1-6月'!AO30-'1-5月'!AO30</f>
        <v>0</v>
      </c>
      <c r="AP30" s="26">
        <f>'1-6月'!AP30-'1-5月'!AP30</f>
        <v>0</v>
      </c>
      <c r="AQ30" s="26" t="e">
        <f>'1-6月'!AQ30-'1-5月'!AQ30</f>
        <v>#VALUE!</v>
      </c>
      <c r="AR30" s="26" t="e">
        <f>'1-6月'!AR30-'1-5月'!AR30</f>
        <v>#VALUE!</v>
      </c>
      <c r="AS30" s="26" t="e">
        <f>'1-6月'!AS30-'1-5月'!AS30</f>
        <v>#VALUE!</v>
      </c>
      <c r="AT30" s="26" t="e">
        <f>'1-6月'!AT30-'1-5月'!AT30</f>
        <v>#VALUE!</v>
      </c>
      <c r="AU30" s="26" t="e">
        <f>'1-6月'!AU30-'1-5月'!AU30</f>
        <v>#VALUE!</v>
      </c>
      <c r="AV30" s="26" t="e">
        <f>'1-6月'!AV30-'1-5月'!AV30</f>
        <v>#VALUE!</v>
      </c>
      <c r="AW30" s="26" t="e">
        <f>'1-6月'!AW30-'1-5月'!AW30</f>
        <v>#VALUE!</v>
      </c>
      <c r="AX30" s="26" t="e">
        <f>'1-6月'!AX30-'1-5月'!AX30</f>
        <v>#VALUE!</v>
      </c>
      <c r="AY30" s="35"/>
    </row>
    <row r="31" customHeight="true" spans="1:51">
      <c r="A31" s="11"/>
      <c r="B31" s="14"/>
      <c r="C31" s="10"/>
      <c r="D31" s="10" t="s">
        <v>100</v>
      </c>
      <c r="E31" s="10"/>
      <c r="F31" s="15" t="s">
        <v>91</v>
      </c>
      <c r="G31" s="26">
        <f>'1-6月'!G31-'1-5月'!G31</f>
        <v>20</v>
      </c>
      <c r="H31" s="26">
        <f>'1-6月'!H31-'1-5月'!H31</f>
        <v>0.0778999999999999</v>
      </c>
      <c r="I31" s="26">
        <f>'1-6月'!I31-'1-5月'!I31</f>
        <v>0</v>
      </c>
      <c r="J31" s="26">
        <f>'1-6月'!J31-'1-5月'!J31</f>
        <v>0</v>
      </c>
      <c r="K31" s="26" t="e">
        <f>'1-6月'!K31-'1-5月'!K31</f>
        <v>#VALUE!</v>
      </c>
      <c r="L31" s="26" t="e">
        <f>'1-6月'!L31-'1-5月'!L31</f>
        <v>#VALUE!</v>
      </c>
      <c r="M31" s="26" t="e">
        <f>'1-6月'!M31-'1-5月'!M31</f>
        <v>#VALUE!</v>
      </c>
      <c r="N31" s="26" t="e">
        <f>'1-6月'!N31-'1-5月'!N31</f>
        <v>#VALUE!</v>
      </c>
      <c r="O31" s="26">
        <f>'1-6月'!O31-'1-5月'!O31</f>
        <v>0</v>
      </c>
      <c r="P31" s="26">
        <f>'1-6月'!P31-'1-5月'!P31</f>
        <v>-2</v>
      </c>
      <c r="Q31" s="26">
        <f>'1-6月'!Q31-'1-5月'!Q31</f>
        <v>0</v>
      </c>
      <c r="R31" s="26">
        <f>'1-6月'!R31-'1-5月'!R31</f>
        <v>0</v>
      </c>
      <c r="S31" s="26">
        <f>'1-6月'!S31-'1-5月'!S31</f>
        <v>0</v>
      </c>
      <c r="T31" s="26">
        <f>'1-6月'!T31-'1-5月'!T31</f>
        <v>0</v>
      </c>
      <c r="U31" s="26">
        <f>'1-6月'!U31-'1-5月'!U31</f>
        <v>0</v>
      </c>
      <c r="V31" s="26">
        <f>'1-6月'!V31-'1-5月'!V31</f>
        <v>0</v>
      </c>
      <c r="W31" s="26">
        <f>'1-6月'!W31-'1-5月'!W31</f>
        <v>0</v>
      </c>
      <c r="X31" s="26">
        <f>'1-6月'!X31-'1-5月'!X31</f>
        <v>0</v>
      </c>
      <c r="Y31" s="26">
        <f>'1-6月'!Y31-'1-5月'!Y31</f>
        <v>0</v>
      </c>
      <c r="Z31" s="26">
        <f>'1-6月'!Z31-'1-5月'!Z31</f>
        <v>0</v>
      </c>
      <c r="AA31" s="26">
        <f>'1-6月'!AA31-'1-5月'!AA31</f>
        <v>0</v>
      </c>
      <c r="AB31" s="26">
        <f>'1-6月'!AB31-'1-5月'!AB31</f>
        <v>0</v>
      </c>
      <c r="AC31" s="26">
        <f>'1-6月'!AC31-'1-5月'!AC31</f>
        <v>0</v>
      </c>
      <c r="AD31" s="26">
        <f>'1-6月'!AD31-'1-5月'!AD31</f>
        <v>0</v>
      </c>
      <c r="AE31" s="26">
        <f>'1-6月'!AE31-'1-5月'!AE31</f>
        <v>0</v>
      </c>
      <c r="AF31" s="26">
        <f>'1-6月'!AF31-'1-5月'!AF31</f>
        <v>20</v>
      </c>
      <c r="AG31" s="26">
        <f>'1-6月'!AG31-'1-5月'!AG31</f>
        <v>20</v>
      </c>
      <c r="AH31" s="26">
        <f>'1-6月'!AH31-'1-5月'!AH31</f>
        <v>0.5</v>
      </c>
      <c r="AI31" s="26">
        <f>'1-6月'!AI31-'1-5月'!AI31</f>
        <v>0</v>
      </c>
      <c r="AJ31" s="26">
        <f>'1-6月'!AJ31-'1-5月'!AJ31</f>
        <v>0</v>
      </c>
      <c r="AK31" s="26">
        <f>'1-6月'!AK31-'1-5月'!AK31</f>
        <v>0</v>
      </c>
      <c r="AL31" s="26">
        <f>'1-6月'!AL31-'1-5月'!AL31</f>
        <v>0</v>
      </c>
      <c r="AM31" s="26">
        <f>'1-6月'!AM31-'1-5月'!AM31</f>
        <v>0</v>
      </c>
      <c r="AN31" s="26">
        <f>'1-6月'!AN31-'1-5月'!AN31</f>
        <v>-12</v>
      </c>
      <c r="AO31" s="26">
        <f>'1-6月'!AO31-'1-5月'!AO31</f>
        <v>0</v>
      </c>
      <c r="AP31" s="26">
        <f>'1-6月'!AP31-'1-5月'!AP31</f>
        <v>0</v>
      </c>
      <c r="AQ31" s="26" t="e">
        <f>'1-6月'!AQ31-'1-5月'!AQ31</f>
        <v>#VALUE!</v>
      </c>
      <c r="AR31" s="26" t="e">
        <f>'1-6月'!AR31-'1-5月'!AR31</f>
        <v>#VALUE!</v>
      </c>
      <c r="AS31" s="26" t="e">
        <f>'1-6月'!AS31-'1-5月'!AS31</f>
        <v>#VALUE!</v>
      </c>
      <c r="AT31" s="26" t="e">
        <f>'1-6月'!AT31-'1-5月'!AT31</f>
        <v>#VALUE!</v>
      </c>
      <c r="AU31" s="26" t="e">
        <f>'1-6月'!AU31-'1-5月'!AU31</f>
        <v>#VALUE!</v>
      </c>
      <c r="AV31" s="26" t="e">
        <f>'1-6月'!AV31-'1-5月'!AV31</f>
        <v>#VALUE!</v>
      </c>
      <c r="AW31" s="26" t="e">
        <f>'1-6月'!AW31-'1-5月'!AW31</f>
        <v>#VALUE!</v>
      </c>
      <c r="AX31" s="26" t="e">
        <f>'1-6月'!AX31-'1-5月'!AX31</f>
        <v>#VALUE!</v>
      </c>
      <c r="AY31" s="35"/>
    </row>
    <row r="32" customHeight="true" spans="1:51">
      <c r="A32" s="11"/>
      <c r="B32" s="13">
        <v>12</v>
      </c>
      <c r="C32" s="10" t="s">
        <v>101</v>
      </c>
      <c r="D32" s="10" t="s">
        <v>102</v>
      </c>
      <c r="E32" s="10"/>
      <c r="F32" s="15" t="s">
        <v>91</v>
      </c>
      <c r="G32" s="26">
        <f>'1-6月'!G32-'1-5月'!G32</f>
        <v>27</v>
      </c>
      <c r="H32" s="26">
        <f>'1-6月'!H32-'1-5月'!H32</f>
        <v>0.1688</v>
      </c>
      <c r="I32" s="26" t="e">
        <f>'1-6月'!I32-'1-5月'!I32</f>
        <v>#VALUE!</v>
      </c>
      <c r="J32" s="26" t="e">
        <f>'1-6月'!J32-'1-5月'!J32</f>
        <v>#VALUE!</v>
      </c>
      <c r="K32" s="26" t="e">
        <f>'1-6月'!K32-'1-5月'!K32</f>
        <v>#VALUE!</v>
      </c>
      <c r="L32" s="26" t="e">
        <f>'1-6月'!L32-'1-5月'!L32</f>
        <v>#VALUE!</v>
      </c>
      <c r="M32" s="26" t="e">
        <f>'1-6月'!M32-'1-5月'!M32</f>
        <v>#VALUE!</v>
      </c>
      <c r="N32" s="26" t="e">
        <f>'1-6月'!N32-'1-5月'!N32</f>
        <v>#VALUE!</v>
      </c>
      <c r="O32" s="26">
        <f>'1-6月'!O32-'1-5月'!O32</f>
        <v>0</v>
      </c>
      <c r="P32" s="26">
        <f>'1-6月'!P32-'1-5月'!P32</f>
        <v>-15</v>
      </c>
      <c r="Q32" s="26">
        <f>'1-6月'!Q32-'1-5月'!Q32</f>
        <v>0</v>
      </c>
      <c r="R32" s="26">
        <f>'1-6月'!R32-'1-5月'!R32</f>
        <v>0</v>
      </c>
      <c r="S32" s="26">
        <f>'1-6月'!S32-'1-5月'!S32</f>
        <v>0</v>
      </c>
      <c r="T32" s="26">
        <f>'1-6月'!T32-'1-5月'!T32</f>
        <v>1</v>
      </c>
      <c r="U32" s="26">
        <f>'1-6月'!U32-'1-5月'!U32</f>
        <v>2</v>
      </c>
      <c r="V32" s="26">
        <f>'1-6月'!V32-'1-5月'!V32</f>
        <v>0.2</v>
      </c>
      <c r="W32" s="26">
        <f>'1-6月'!W32-'1-5月'!W32</f>
        <v>0</v>
      </c>
      <c r="X32" s="26">
        <f>'1-6月'!X32-'1-5月'!X32</f>
        <v>-3</v>
      </c>
      <c r="Y32" s="26">
        <f>'1-6月'!Y32-'1-5月'!Y32</f>
        <v>1</v>
      </c>
      <c r="Z32" s="26">
        <f>'1-6月'!Z32-'1-5月'!Z32</f>
        <v>0.0453999999999999</v>
      </c>
      <c r="AA32" s="26">
        <f>'1-6月'!AA32-'1-5月'!AA32</f>
        <v>0</v>
      </c>
      <c r="AB32" s="26">
        <f>'1-6月'!AB32-'1-5月'!AB32</f>
        <v>1</v>
      </c>
      <c r="AC32" s="26">
        <f>'1-6月'!AC32-'1-5月'!AC32</f>
        <v>15</v>
      </c>
      <c r="AD32" s="26">
        <f>'1-6月'!AD32-'1-5月'!AD32</f>
        <v>0.375</v>
      </c>
      <c r="AE32" s="26">
        <f>'1-6月'!AE32-'1-5月'!AE32</f>
        <v>0</v>
      </c>
      <c r="AF32" s="26">
        <f>'1-6月'!AF32-'1-5月'!AF32</f>
        <v>-4</v>
      </c>
      <c r="AG32" s="26">
        <f>'1-6月'!AG32-'1-5月'!AG32</f>
        <v>3</v>
      </c>
      <c r="AH32" s="26">
        <f>'1-6月'!AH32-'1-5月'!AH32</f>
        <v>0.1875</v>
      </c>
      <c r="AI32" s="26">
        <f>'1-6月'!AI32-'1-5月'!AI32</f>
        <v>0</v>
      </c>
      <c r="AJ32" s="26">
        <f>'1-6月'!AJ32-'1-5月'!AJ32</f>
        <v>-1</v>
      </c>
      <c r="AK32" s="26">
        <f>'1-6月'!AK32-'1-5月'!AK32</f>
        <v>2</v>
      </c>
      <c r="AL32" s="26">
        <f>'1-6月'!AL32-'1-5月'!AL32</f>
        <v>0.1333</v>
      </c>
      <c r="AM32" s="26">
        <f>'1-6月'!AM32-'1-5月'!AM32</f>
        <v>0</v>
      </c>
      <c r="AN32" s="26">
        <f>'1-6月'!AN32-'1-5月'!AN32</f>
        <v>-9</v>
      </c>
      <c r="AO32" s="26">
        <f>'1-6月'!AO32-'1-5月'!AO32</f>
        <v>4</v>
      </c>
      <c r="AP32" s="26">
        <f>'1-6月'!AP32-'1-5月'!AP32</f>
        <v>0.1482</v>
      </c>
      <c r="AQ32" s="26" t="e">
        <f>'1-6月'!AQ32-'1-5月'!AQ32</f>
        <v>#VALUE!</v>
      </c>
      <c r="AR32" s="26" t="e">
        <f>'1-6月'!AR32-'1-5月'!AR32</f>
        <v>#VALUE!</v>
      </c>
      <c r="AS32" s="26" t="e">
        <f>'1-6月'!AS32-'1-5月'!AS32</f>
        <v>#VALUE!</v>
      </c>
      <c r="AT32" s="26" t="e">
        <f>'1-6月'!AT32-'1-5月'!AT32</f>
        <v>#VALUE!</v>
      </c>
      <c r="AU32" s="26" t="e">
        <f>'1-6月'!AU32-'1-5月'!AU32</f>
        <v>#VALUE!</v>
      </c>
      <c r="AV32" s="26" t="e">
        <f>'1-6月'!AV32-'1-5月'!AV32</f>
        <v>#VALUE!</v>
      </c>
      <c r="AW32" s="26" t="e">
        <f>'1-6月'!AW32-'1-5月'!AW32</f>
        <v>#VALUE!</v>
      </c>
      <c r="AX32" s="26" t="e">
        <f>'1-6月'!AX32-'1-5月'!AX32</f>
        <v>#VALUE!</v>
      </c>
      <c r="AY32" s="35"/>
    </row>
    <row r="33" customHeight="true" spans="1:51">
      <c r="A33" s="11"/>
      <c r="B33" s="13">
        <v>13</v>
      </c>
      <c r="C33" s="10" t="s">
        <v>104</v>
      </c>
      <c r="D33" s="10" t="s">
        <v>105</v>
      </c>
      <c r="E33" s="10"/>
      <c r="F33" s="15" t="s">
        <v>25</v>
      </c>
      <c r="G33" s="26" t="e">
        <f>'1-6月'!G33-'1-5月'!G33</f>
        <v>#VALUE!</v>
      </c>
      <c r="H33" s="26">
        <f>'1-6月'!H33-'1-5月'!H33</f>
        <v>0.044</v>
      </c>
      <c r="I33" s="26" t="e">
        <f>'1-6月'!I33-'1-5月'!I33</f>
        <v>#VALUE!</v>
      </c>
      <c r="J33" s="26" t="e">
        <f>'1-6月'!J33-'1-5月'!J33</f>
        <v>#VALUE!</v>
      </c>
      <c r="K33" s="26" t="e">
        <f>'1-6月'!K33-'1-5月'!K33</f>
        <v>#VALUE!</v>
      </c>
      <c r="L33" s="26" t="e">
        <f>'1-6月'!L33-'1-5月'!L33</f>
        <v>#VALUE!</v>
      </c>
      <c r="M33" s="26" t="e">
        <f>'1-6月'!M33-'1-5月'!M33</f>
        <v>#VALUE!</v>
      </c>
      <c r="N33" s="26" t="e">
        <f>'1-6月'!N33-'1-5月'!N33</f>
        <v>#VALUE!</v>
      </c>
      <c r="O33" s="26">
        <f>'1-6月'!O33-'1-5月'!O33</f>
        <v>0</v>
      </c>
      <c r="P33" s="26" t="e">
        <f>'1-6月'!P33-'1-5月'!P33</f>
        <v>#VALUE!</v>
      </c>
      <c r="Q33" s="26">
        <f>'1-6月'!Q33-'1-5月'!Q33</f>
        <v>0.1</v>
      </c>
      <c r="R33" s="26">
        <f>'1-6月'!R33-'1-5月'!R33</f>
        <v>0.1</v>
      </c>
      <c r="S33" s="26">
        <f>'1-6月'!S33-'1-5月'!S33</f>
        <v>0</v>
      </c>
      <c r="T33" s="26" t="e">
        <f>'1-6月'!T33-'1-5月'!T33</f>
        <v>#VALUE!</v>
      </c>
      <c r="U33" s="26">
        <f>'1-6月'!U33-'1-5月'!U33</f>
        <v>0.1</v>
      </c>
      <c r="V33" s="26">
        <f>'1-6月'!V33-'1-5月'!V33</f>
        <v>0.1</v>
      </c>
      <c r="W33" s="26">
        <f>'1-6月'!W33-'1-5月'!W33</f>
        <v>0</v>
      </c>
      <c r="X33" s="26">
        <f>'1-6月'!X33-'1-5月'!X33</f>
        <v>0</v>
      </c>
      <c r="Y33" s="26">
        <f>'1-6月'!Y33-'1-5月'!Y33</f>
        <v>0</v>
      </c>
      <c r="Z33" s="26">
        <f>'1-6月'!Z33-'1-5月'!Z33</f>
        <v>0</v>
      </c>
      <c r="AA33" s="26">
        <f>'1-6月'!AA33-'1-5月'!AA33</f>
        <v>0</v>
      </c>
      <c r="AB33" s="26" t="e">
        <f>'1-6月'!AB33-'1-5月'!AB33</f>
        <v>#VALUE!</v>
      </c>
      <c r="AC33" s="26">
        <f>'1-6月'!AC33-'1-5月'!AC33</f>
        <v>259.5</v>
      </c>
      <c r="AD33" s="26">
        <f>'1-6月'!AD33-'1-5月'!AD33</f>
        <v>0.5</v>
      </c>
      <c r="AE33" s="26">
        <f>'1-6月'!AE33-'1-5月'!AE33</f>
        <v>0</v>
      </c>
      <c r="AF33" s="26" t="e">
        <f>'1-6月'!AF33-'1-5月'!AF33</f>
        <v>#VALUE!</v>
      </c>
      <c r="AG33" s="26">
        <f>'1-6月'!AG33-'1-5月'!AG33</f>
        <v>0.2</v>
      </c>
      <c r="AH33" s="26">
        <f>'1-6月'!AH33-'1-5月'!AH33</f>
        <v>0.2</v>
      </c>
      <c r="AI33" s="26">
        <f>'1-6月'!AI33-'1-5月'!AI33</f>
        <v>0</v>
      </c>
      <c r="AJ33" s="26">
        <f>'1-6月'!AJ33-'1-5月'!AJ33</f>
        <v>-7.8</v>
      </c>
      <c r="AK33" s="26">
        <f>'1-6月'!AK33-'1-5月'!AK33</f>
        <v>0</v>
      </c>
      <c r="AL33" s="26">
        <f>'1-6月'!AL33-'1-5月'!AL33</f>
        <v>0</v>
      </c>
      <c r="AM33" s="26">
        <f>'1-6月'!AM33-'1-5月'!AM33</f>
        <v>0</v>
      </c>
      <c r="AN33" s="26" t="e">
        <f>'1-6月'!AN33-'1-5月'!AN33</f>
        <v>#VALUE!</v>
      </c>
      <c r="AO33" s="26" t="e">
        <f>'1-6月'!AO33-'1-5月'!AO33</f>
        <v>#VALUE!</v>
      </c>
      <c r="AP33" s="26">
        <f>'1-6月'!AP33-'1-5月'!AP33</f>
        <v>0.1</v>
      </c>
      <c r="AQ33" s="26" t="e">
        <f>'1-6月'!AQ33-'1-5月'!AQ33</f>
        <v>#VALUE!</v>
      </c>
      <c r="AR33" s="26" t="e">
        <f>'1-6月'!AR33-'1-5月'!AR33</f>
        <v>#VALUE!</v>
      </c>
      <c r="AS33" s="26" t="e">
        <f>'1-6月'!AS33-'1-5月'!AS33</f>
        <v>#VALUE!</v>
      </c>
      <c r="AT33" s="26" t="e">
        <f>'1-6月'!AT33-'1-5月'!AT33</f>
        <v>#VALUE!</v>
      </c>
      <c r="AU33" s="26" t="e">
        <f>'1-6月'!AU33-'1-5月'!AU33</f>
        <v>#VALUE!</v>
      </c>
      <c r="AV33" s="26" t="e">
        <f>'1-6月'!AV33-'1-5月'!AV33</f>
        <v>#VALUE!</v>
      </c>
      <c r="AW33" s="26" t="e">
        <f>'1-6月'!AW33-'1-5月'!AW33</f>
        <v>#VALUE!</v>
      </c>
      <c r="AX33" s="26" t="e">
        <f>'1-6月'!AX33-'1-5月'!AX33</f>
        <v>#VALUE!</v>
      </c>
      <c r="AY33" s="35" t="s">
        <v>73</v>
      </c>
    </row>
    <row r="34" customHeight="true" spans="1:51">
      <c r="A34" s="11"/>
      <c r="B34" s="14"/>
      <c r="C34" s="10"/>
      <c r="D34" s="10" t="s">
        <v>106</v>
      </c>
      <c r="E34" s="10"/>
      <c r="F34" s="15" t="s">
        <v>25</v>
      </c>
      <c r="G34" s="26">
        <f>'1-6月'!G34-'1-5月'!G34</f>
        <v>0.35</v>
      </c>
      <c r="H34" s="26">
        <f>'1-6月'!H34-'1-5月'!H34</f>
        <v>0.1166</v>
      </c>
      <c r="I34" s="26">
        <f>'1-6月'!I34-'1-5月'!I34</f>
        <v>0</v>
      </c>
      <c r="J34" s="26">
        <f>'1-6月'!J34-'1-5月'!J34</f>
        <v>0</v>
      </c>
      <c r="K34" s="26" t="e">
        <f>'1-6月'!K34-'1-5月'!K34</f>
        <v>#VALUE!</v>
      </c>
      <c r="L34" s="26" t="e">
        <f>'1-6月'!L34-'1-5月'!L34</f>
        <v>#VALUE!</v>
      </c>
      <c r="M34" s="26" t="e">
        <f>'1-6月'!M34-'1-5月'!M34</f>
        <v>#VALUE!</v>
      </c>
      <c r="N34" s="26" t="e">
        <f>'1-6月'!N34-'1-5月'!N34</f>
        <v>#VALUE!</v>
      </c>
      <c r="O34" s="26" t="e">
        <f>'1-6月'!O34-'1-5月'!O34</f>
        <v>#VALUE!</v>
      </c>
      <c r="P34" s="26" t="e">
        <f>'1-6月'!P34-'1-5月'!P34</f>
        <v>#VALUE!</v>
      </c>
      <c r="Q34" s="26" t="e">
        <f>'1-6月'!Q34-'1-5月'!Q34</f>
        <v>#VALUE!</v>
      </c>
      <c r="R34" s="26" t="e">
        <f>'1-6月'!R34-'1-5月'!R34</f>
        <v>#VALUE!</v>
      </c>
      <c r="S34" s="26" t="e">
        <f>'1-6月'!S34-'1-5月'!S34</f>
        <v>#VALUE!</v>
      </c>
      <c r="T34" s="26" t="e">
        <f>'1-6月'!T34-'1-5月'!T34</f>
        <v>#VALUE!</v>
      </c>
      <c r="U34" s="26" t="e">
        <f>'1-6月'!U34-'1-5月'!U34</f>
        <v>#VALUE!</v>
      </c>
      <c r="V34" s="26" t="e">
        <f>'1-6月'!V34-'1-5月'!V34</f>
        <v>#VALUE!</v>
      </c>
      <c r="W34" s="26">
        <f>'1-6月'!W34-'1-5月'!W34</f>
        <v>0</v>
      </c>
      <c r="X34" s="26">
        <f>'1-6月'!X34-'1-5月'!X34</f>
        <v>-0.3</v>
      </c>
      <c r="Y34" s="26">
        <f>'1-6月'!Y34-'1-5月'!Y34</f>
        <v>0</v>
      </c>
      <c r="Z34" s="26">
        <f>'1-6月'!Z34-'1-5月'!Z34</f>
        <v>0</v>
      </c>
      <c r="AA34" s="26">
        <f>'1-6月'!AA34-'1-5月'!AA34</f>
        <v>0</v>
      </c>
      <c r="AB34" s="26" t="e">
        <f>'1-6月'!AB34-'1-5月'!AB34</f>
        <v>#VALUE!</v>
      </c>
      <c r="AC34" s="26">
        <f>'1-6月'!AC34-'1-5月'!AC34</f>
        <v>0.2</v>
      </c>
      <c r="AD34" s="26">
        <f>'1-6月'!AD34-'1-5月'!AD34</f>
        <v>0.2</v>
      </c>
      <c r="AE34" s="26">
        <f>'1-6月'!AE34-'1-5月'!AE34</f>
        <v>0</v>
      </c>
      <c r="AF34" s="26">
        <f>'1-6月'!AF34-'1-5月'!AF34</f>
        <v>0.05</v>
      </c>
      <c r="AG34" s="26">
        <f>'1-6月'!AG34-'1-5月'!AG34</f>
        <v>0.15</v>
      </c>
      <c r="AH34" s="26">
        <f>'1-6月'!AH34-'1-5月'!AH34</f>
        <v>0.15</v>
      </c>
      <c r="AI34" s="26" t="e">
        <f>'1-6月'!AI34-'1-5月'!AI34</f>
        <v>#VALUE!</v>
      </c>
      <c r="AJ34" s="26" t="e">
        <f>'1-6月'!AJ34-'1-5月'!AJ34</f>
        <v>#VALUE!</v>
      </c>
      <c r="AK34" s="26" t="e">
        <f>'1-6月'!AK34-'1-5月'!AK34</f>
        <v>#VALUE!</v>
      </c>
      <c r="AL34" s="26" t="e">
        <f>'1-6月'!AL34-'1-5月'!AL34</f>
        <v>#VALUE!</v>
      </c>
      <c r="AM34" s="26" t="e">
        <f>'1-6月'!AM34-'1-5月'!AM34</f>
        <v>#VALUE!</v>
      </c>
      <c r="AN34" s="26" t="e">
        <f>'1-6月'!AN34-'1-5月'!AN34</f>
        <v>#VALUE!</v>
      </c>
      <c r="AO34" s="26" t="e">
        <f>'1-6月'!AO34-'1-5月'!AO34</f>
        <v>#VALUE!</v>
      </c>
      <c r="AP34" s="26" t="e">
        <f>'1-6月'!AP34-'1-5月'!AP34</f>
        <v>#VALUE!</v>
      </c>
      <c r="AQ34" s="26" t="e">
        <f>'1-6月'!AQ34-'1-5月'!AQ34</f>
        <v>#VALUE!</v>
      </c>
      <c r="AR34" s="26" t="e">
        <f>'1-6月'!AR34-'1-5月'!AR34</f>
        <v>#VALUE!</v>
      </c>
      <c r="AS34" s="26" t="e">
        <f>'1-6月'!AS34-'1-5月'!AS34</f>
        <v>#VALUE!</v>
      </c>
      <c r="AT34" s="26" t="e">
        <f>'1-6月'!AT34-'1-5月'!AT34</f>
        <v>#VALUE!</v>
      </c>
      <c r="AU34" s="26" t="e">
        <f>'1-6月'!AU34-'1-5月'!AU34</f>
        <v>#VALUE!</v>
      </c>
      <c r="AV34" s="26" t="e">
        <f>'1-6月'!AV34-'1-5月'!AV34</f>
        <v>#VALUE!</v>
      </c>
      <c r="AW34" s="26" t="e">
        <f>'1-6月'!AW34-'1-5月'!AW34</f>
        <v>#VALUE!</v>
      </c>
      <c r="AX34" s="26" t="e">
        <f>'1-6月'!AX34-'1-5月'!AX34</f>
        <v>#VALUE!</v>
      </c>
      <c r="AY34" s="35" t="s">
        <v>73</v>
      </c>
    </row>
    <row r="35" customHeight="true" spans="1:51">
      <c r="A35" s="11"/>
      <c r="B35" s="13">
        <v>14</v>
      </c>
      <c r="C35" s="10" t="s">
        <v>107</v>
      </c>
      <c r="D35" s="10" t="s">
        <v>108</v>
      </c>
      <c r="E35" s="10"/>
      <c r="F35" s="15" t="s">
        <v>25</v>
      </c>
      <c r="G35" s="26" t="e">
        <f>'1-6月'!G35-'1-5月'!G35</f>
        <v>#VALUE!</v>
      </c>
      <c r="H35" s="26" t="e">
        <f>'1-6月'!H35-'1-5月'!H35</f>
        <v>#VALUE!</v>
      </c>
      <c r="I35" s="26">
        <f>'1-6月'!I35-'1-5月'!I35</f>
        <v>0</v>
      </c>
      <c r="J35" s="26">
        <f>'1-6月'!J35-'1-5月'!J35</f>
        <v>0</v>
      </c>
      <c r="K35" s="26" t="e">
        <f>'1-6月'!K35-'1-5月'!K35</f>
        <v>#VALUE!</v>
      </c>
      <c r="L35" s="26">
        <f>'1-6月'!L35-'1-5月'!L35</f>
        <v>0</v>
      </c>
      <c r="M35" s="26">
        <f>'1-6月'!M35-'1-5月'!M35</f>
        <v>0</v>
      </c>
      <c r="N35" s="26">
        <f>'1-6月'!N35-'1-5月'!N35</f>
        <v>0</v>
      </c>
      <c r="O35" s="26">
        <f>'1-6月'!O35-'1-5月'!O35</f>
        <v>0</v>
      </c>
      <c r="P35" s="26">
        <f>'1-6月'!P35-'1-5月'!P35</f>
        <v>0</v>
      </c>
      <c r="Q35" s="26">
        <f>'1-6月'!Q35-'1-5月'!Q35</f>
        <v>0</v>
      </c>
      <c r="R35" s="26">
        <f>'1-6月'!R35-'1-5月'!R35</f>
        <v>0</v>
      </c>
      <c r="S35" s="26">
        <f>'1-6月'!S35-'1-5月'!S35</f>
        <v>0</v>
      </c>
      <c r="T35" s="26">
        <f>'1-6月'!T35-'1-5月'!T35</f>
        <v>0</v>
      </c>
      <c r="U35" s="26">
        <f>'1-6月'!U35-'1-5月'!U35</f>
        <v>0</v>
      </c>
      <c r="V35" s="26">
        <f>'1-6月'!V35-'1-5月'!V35</f>
        <v>0</v>
      </c>
      <c r="W35" s="26">
        <f>'1-6月'!W35-'1-5月'!W35</f>
        <v>0</v>
      </c>
      <c r="X35" s="26">
        <f>'1-6月'!X35-'1-5月'!X35</f>
        <v>0</v>
      </c>
      <c r="Y35" s="26">
        <f>'1-6月'!Y35-'1-5月'!Y35</f>
        <v>0</v>
      </c>
      <c r="Z35" s="26">
        <f>'1-6月'!Z35-'1-5月'!Z35</f>
        <v>0</v>
      </c>
      <c r="AA35" s="26">
        <f>'1-6月'!AA35-'1-5月'!AA35</f>
        <v>0</v>
      </c>
      <c r="AB35" s="26">
        <f>'1-6月'!AB35-'1-5月'!AB35</f>
        <v>0</v>
      </c>
      <c r="AC35" s="26">
        <f>'1-6月'!AC35-'1-5月'!AC35</f>
        <v>0</v>
      </c>
      <c r="AD35" s="26">
        <f>'1-6月'!AD35-'1-5月'!AD35</f>
        <v>0</v>
      </c>
      <c r="AE35" s="26">
        <f>'1-6月'!AE35-'1-5月'!AE35</f>
        <v>0</v>
      </c>
      <c r="AF35" s="26">
        <f>'1-6月'!AF35-'1-5月'!AF35</f>
        <v>0</v>
      </c>
      <c r="AG35" s="26">
        <f>'1-6月'!AG35-'1-5月'!AG35</f>
        <v>0</v>
      </c>
      <c r="AH35" s="26">
        <f>'1-6月'!AH35-'1-5月'!AH35</f>
        <v>0</v>
      </c>
      <c r="AI35" s="26">
        <f>'1-6月'!AI35-'1-5月'!AI35</f>
        <v>0</v>
      </c>
      <c r="AJ35" s="26">
        <f>'1-6月'!AJ35-'1-5月'!AJ35</f>
        <v>0</v>
      </c>
      <c r="AK35" s="26">
        <f>'1-6月'!AK35-'1-5月'!AK35</f>
        <v>0</v>
      </c>
      <c r="AL35" s="26">
        <f>'1-6月'!AL35-'1-5月'!AL35</f>
        <v>0</v>
      </c>
      <c r="AM35" s="26">
        <f>'1-6月'!AM35-'1-5月'!AM35</f>
        <v>0</v>
      </c>
      <c r="AN35" s="26">
        <f>'1-6月'!AN35-'1-5月'!AN35</f>
        <v>0</v>
      </c>
      <c r="AO35" s="26">
        <f>'1-6月'!AO35-'1-5月'!AO35</f>
        <v>0</v>
      </c>
      <c r="AP35" s="26">
        <f>'1-6月'!AP35-'1-5月'!AP35</f>
        <v>0</v>
      </c>
      <c r="AQ35" s="26">
        <f>'1-6月'!AQ35-'1-5月'!AQ35</f>
        <v>0</v>
      </c>
      <c r="AR35" s="26">
        <f>'1-6月'!AR35-'1-5月'!AR35</f>
        <v>0</v>
      </c>
      <c r="AS35" s="26">
        <f>'1-6月'!AS35-'1-5月'!AS35</f>
        <v>0</v>
      </c>
      <c r="AT35" s="26">
        <f>'1-6月'!AT35-'1-5月'!AT35</f>
        <v>0</v>
      </c>
      <c r="AU35" s="26">
        <f>'1-6月'!AU35-'1-5月'!AU35</f>
        <v>0</v>
      </c>
      <c r="AV35" s="26">
        <f>'1-6月'!AV35-'1-5月'!AV35</f>
        <v>0</v>
      </c>
      <c r="AW35" s="26">
        <f>'1-6月'!AW35-'1-5月'!AW35</f>
        <v>0</v>
      </c>
      <c r="AX35" s="26">
        <f>'1-6月'!AX35-'1-5月'!AX35</f>
        <v>0</v>
      </c>
      <c r="AY35" s="35" t="s">
        <v>110</v>
      </c>
    </row>
    <row r="36" customHeight="true" spans="1:51">
      <c r="A36" s="11"/>
      <c r="B36" s="13">
        <v>15</v>
      </c>
      <c r="C36" s="10" t="s">
        <v>111</v>
      </c>
      <c r="D36" s="10" t="s">
        <v>112</v>
      </c>
      <c r="E36" s="28" t="s">
        <v>113</v>
      </c>
      <c r="F36" s="15" t="s">
        <v>25</v>
      </c>
      <c r="G36" s="26">
        <f>'1-6月'!G36-'1-5月'!G36</f>
        <v>0</v>
      </c>
      <c r="H36" s="26" t="e">
        <f>'1-6月'!H36-'1-5月'!H36</f>
        <v>#VALUE!</v>
      </c>
      <c r="I36" s="26" t="e">
        <f>'1-6月'!I36-'1-5月'!I36</f>
        <v>#VALUE!</v>
      </c>
      <c r="J36" s="26" t="e">
        <f>'1-6月'!J36-'1-5月'!J36</f>
        <v>#VALUE!</v>
      </c>
      <c r="K36" s="26">
        <f>'1-6月'!K36-'1-5月'!K36</f>
        <v>0</v>
      </c>
      <c r="L36" s="26" t="e">
        <f>'1-6月'!L36-'1-5月'!L36</f>
        <v>#VALUE!</v>
      </c>
      <c r="M36" s="26" t="e">
        <f>'1-6月'!M36-'1-5月'!M36</f>
        <v>#VALUE!</v>
      </c>
      <c r="N36" s="26" t="e">
        <f>'1-6月'!N36-'1-5月'!N36</f>
        <v>#VALUE!</v>
      </c>
      <c r="O36" s="26">
        <f>'1-6月'!O36-'1-5月'!O36</f>
        <v>0</v>
      </c>
      <c r="P36" s="26">
        <f>'1-6月'!P36-'1-5月'!P36</f>
        <v>0</v>
      </c>
      <c r="Q36" s="26" t="e">
        <f>'1-6月'!Q36-'1-5月'!Q36</f>
        <v>#VALUE!</v>
      </c>
      <c r="R36" s="26" t="e">
        <f>'1-6月'!R36-'1-5月'!R36</f>
        <v>#VALUE!</v>
      </c>
      <c r="S36" s="26">
        <f>'1-6月'!S36-'1-5月'!S36</f>
        <v>0</v>
      </c>
      <c r="T36" s="26">
        <f>'1-6月'!T36-'1-5月'!T36</f>
        <v>0</v>
      </c>
      <c r="U36" s="26" t="e">
        <f>'1-6月'!U36-'1-5月'!U36</f>
        <v>#VALUE!</v>
      </c>
      <c r="V36" s="26" t="e">
        <f>'1-6月'!V36-'1-5月'!V36</f>
        <v>#VALUE!</v>
      </c>
      <c r="W36" s="26">
        <f>'1-6月'!W36-'1-5月'!W36</f>
        <v>0</v>
      </c>
      <c r="X36" s="26">
        <f>'1-6月'!X36-'1-5月'!X36</f>
        <v>0</v>
      </c>
      <c r="Y36" s="26" t="e">
        <f>'1-6月'!Y36-'1-5月'!Y36</f>
        <v>#VALUE!</v>
      </c>
      <c r="Z36" s="26" t="e">
        <f>'1-6月'!Z36-'1-5月'!Z36</f>
        <v>#VALUE!</v>
      </c>
      <c r="AA36" s="26">
        <f>'1-6月'!AA36-'1-5月'!AA36</f>
        <v>0</v>
      </c>
      <c r="AB36" s="26">
        <f>'1-6月'!AB36-'1-5月'!AB36</f>
        <v>0</v>
      </c>
      <c r="AC36" s="26" t="e">
        <f>'1-6月'!AC36-'1-5月'!AC36</f>
        <v>#VALUE!</v>
      </c>
      <c r="AD36" s="26" t="e">
        <f>'1-6月'!AD36-'1-5月'!AD36</f>
        <v>#VALUE!</v>
      </c>
      <c r="AE36" s="26">
        <f>'1-6月'!AE36-'1-5月'!AE36</f>
        <v>0</v>
      </c>
      <c r="AF36" s="26">
        <f>'1-6月'!AF36-'1-5月'!AF36</f>
        <v>0</v>
      </c>
      <c r="AG36" s="26" t="e">
        <f>'1-6月'!AG36-'1-5月'!AG36</f>
        <v>#VALUE!</v>
      </c>
      <c r="AH36" s="26" t="e">
        <f>'1-6月'!AH36-'1-5月'!AH36</f>
        <v>#VALUE!</v>
      </c>
      <c r="AI36" s="26">
        <f>'1-6月'!AI36-'1-5月'!AI36</f>
        <v>0</v>
      </c>
      <c r="AJ36" s="26">
        <f>'1-6月'!AJ36-'1-5月'!AJ36</f>
        <v>0</v>
      </c>
      <c r="AK36" s="26" t="e">
        <f>'1-6月'!AK36-'1-5月'!AK36</f>
        <v>#VALUE!</v>
      </c>
      <c r="AL36" s="26" t="e">
        <f>'1-6月'!AL36-'1-5月'!AL36</f>
        <v>#VALUE!</v>
      </c>
      <c r="AM36" s="26">
        <f>'1-6月'!AM36-'1-5月'!AM36</f>
        <v>0</v>
      </c>
      <c r="AN36" s="26">
        <f>'1-6月'!AN36-'1-5月'!AN36</f>
        <v>0</v>
      </c>
      <c r="AO36" s="26" t="e">
        <f>'1-6月'!AO36-'1-5月'!AO36</f>
        <v>#VALUE!</v>
      </c>
      <c r="AP36" s="26" t="e">
        <f>'1-6月'!AP36-'1-5月'!AP36</f>
        <v>#VALUE!</v>
      </c>
      <c r="AQ36" s="26" t="e">
        <f>'1-6月'!AQ36-'1-5月'!AQ36</f>
        <v>#VALUE!</v>
      </c>
      <c r="AR36" s="26" t="e">
        <f>'1-6月'!AR36-'1-5月'!AR36</f>
        <v>#VALUE!</v>
      </c>
      <c r="AS36" s="26" t="e">
        <f>'1-6月'!AS36-'1-5月'!AS36</f>
        <v>#VALUE!</v>
      </c>
      <c r="AT36" s="26" t="e">
        <f>'1-6月'!AT36-'1-5月'!AT36</f>
        <v>#VALUE!</v>
      </c>
      <c r="AU36" s="26" t="e">
        <f>'1-6月'!AU36-'1-5月'!AU36</f>
        <v>#VALUE!</v>
      </c>
      <c r="AV36" s="26" t="e">
        <f>'1-6月'!AV36-'1-5月'!AV36</f>
        <v>#VALUE!</v>
      </c>
      <c r="AW36" s="26" t="e">
        <f>'1-6月'!AW36-'1-5月'!AW36</f>
        <v>#VALUE!</v>
      </c>
      <c r="AX36" s="26" t="e">
        <f>'1-6月'!AX36-'1-5月'!AX36</f>
        <v>#VALUE!</v>
      </c>
      <c r="AY36" s="35"/>
    </row>
    <row r="37" customHeight="true" spans="1:51">
      <c r="A37" s="11"/>
      <c r="B37" s="14"/>
      <c r="C37" s="10"/>
      <c r="D37" s="10"/>
      <c r="E37" s="28" t="s">
        <v>114</v>
      </c>
      <c r="F37" s="15" t="s">
        <v>25</v>
      </c>
      <c r="G37" s="26">
        <f>'1-6月'!G37-'1-5月'!G37</f>
        <v>25</v>
      </c>
      <c r="H37" s="26" t="e">
        <f>'1-6月'!H37-'1-5月'!H37</f>
        <v>#VALUE!</v>
      </c>
      <c r="I37" s="26">
        <f>'1-6月'!I37-'1-5月'!I37</f>
        <v>0</v>
      </c>
      <c r="J37" s="26">
        <f>'1-6月'!J37-'1-5月'!J37</f>
        <v>0</v>
      </c>
      <c r="K37" s="26" t="e">
        <f>'1-6月'!K37-'1-5月'!K37</f>
        <v>#VALUE!</v>
      </c>
      <c r="L37" s="26" t="e">
        <f>'1-6月'!L37-'1-5月'!L37</f>
        <v>#VALUE!</v>
      </c>
      <c r="M37" s="26" t="e">
        <f>'1-6月'!M37-'1-5月'!M37</f>
        <v>#VALUE!</v>
      </c>
      <c r="N37" s="26" t="e">
        <f>'1-6月'!N37-'1-5月'!N37</f>
        <v>#VALUE!</v>
      </c>
      <c r="O37" s="26" t="e">
        <f>'1-6月'!O37-'1-5月'!O37</f>
        <v>#VALUE!</v>
      </c>
      <c r="P37" s="26">
        <f>'1-6月'!P37-'1-5月'!P37</f>
        <v>2</v>
      </c>
      <c r="Q37" s="26" t="e">
        <f>'1-6月'!Q37-'1-5月'!Q37</f>
        <v>#VALUE!</v>
      </c>
      <c r="R37" s="26" t="e">
        <f>'1-6月'!R37-'1-5月'!R37</f>
        <v>#VALUE!</v>
      </c>
      <c r="S37" s="26" t="e">
        <f>'1-6月'!S37-'1-5月'!S37</f>
        <v>#VALUE!</v>
      </c>
      <c r="T37" s="26">
        <f>'1-6月'!T37-'1-5月'!T37</f>
        <v>-5</v>
      </c>
      <c r="U37" s="26" t="e">
        <f>'1-6月'!U37-'1-5月'!U37</f>
        <v>#VALUE!</v>
      </c>
      <c r="V37" s="26" t="e">
        <f>'1-6月'!V37-'1-5月'!V37</f>
        <v>#VALUE!</v>
      </c>
      <c r="W37" s="26" t="e">
        <f>'1-6月'!W37-'1-5月'!W37</f>
        <v>#VALUE!</v>
      </c>
      <c r="X37" s="26">
        <f>'1-6月'!X37-'1-5月'!X37</f>
        <v>2</v>
      </c>
      <c r="Y37" s="26" t="e">
        <f>'1-6月'!Y37-'1-5月'!Y37</f>
        <v>#VALUE!</v>
      </c>
      <c r="Z37" s="26" t="e">
        <f>'1-6月'!Z37-'1-5月'!Z37</f>
        <v>#VALUE!</v>
      </c>
      <c r="AA37" s="26" t="e">
        <f>'1-6月'!AA37-'1-5月'!AA37</f>
        <v>#VALUE!</v>
      </c>
      <c r="AB37" s="26">
        <f>'1-6月'!AB37-'1-5月'!AB37</f>
        <v>4</v>
      </c>
      <c r="AC37" s="26" t="e">
        <f>'1-6月'!AC37-'1-5月'!AC37</f>
        <v>#VALUE!</v>
      </c>
      <c r="AD37" s="26" t="e">
        <f>'1-6月'!AD37-'1-5月'!AD37</f>
        <v>#VALUE!</v>
      </c>
      <c r="AE37" s="26" t="e">
        <f>'1-6月'!AE37-'1-5月'!AE37</f>
        <v>#VALUE!</v>
      </c>
      <c r="AF37" s="26">
        <f>'1-6月'!AF37-'1-5月'!AF37</f>
        <v>24</v>
      </c>
      <c r="AG37" s="26" t="e">
        <f>'1-6月'!AG37-'1-5月'!AG37</f>
        <v>#VALUE!</v>
      </c>
      <c r="AH37" s="26" t="e">
        <f>'1-6月'!AH37-'1-5月'!AH37</f>
        <v>#VALUE!</v>
      </c>
      <c r="AI37" s="26" t="e">
        <f>'1-6月'!AI37-'1-5月'!AI37</f>
        <v>#VALUE!</v>
      </c>
      <c r="AJ37" s="26">
        <f>'1-6月'!AJ37-'1-5月'!AJ37</f>
        <v>-4</v>
      </c>
      <c r="AK37" s="26" t="e">
        <f>'1-6月'!AK37-'1-5月'!AK37</f>
        <v>#VALUE!</v>
      </c>
      <c r="AL37" s="26" t="e">
        <f>'1-6月'!AL37-'1-5月'!AL37</f>
        <v>#VALUE!</v>
      </c>
      <c r="AM37" s="26" t="e">
        <f>'1-6月'!AM37-'1-5月'!AM37</f>
        <v>#VALUE!</v>
      </c>
      <c r="AN37" s="26">
        <f>'1-6月'!AN37-'1-5月'!AN37</f>
        <v>2</v>
      </c>
      <c r="AO37" s="26" t="e">
        <f>'1-6月'!AO37-'1-5月'!AO37</f>
        <v>#VALUE!</v>
      </c>
      <c r="AP37" s="26" t="e">
        <f>'1-6月'!AP37-'1-5月'!AP37</f>
        <v>#VALUE!</v>
      </c>
      <c r="AQ37" s="26" t="e">
        <f>'1-6月'!AQ37-'1-5月'!AQ37</f>
        <v>#VALUE!</v>
      </c>
      <c r="AR37" s="26" t="e">
        <f>'1-6月'!AR37-'1-5月'!AR37</f>
        <v>#VALUE!</v>
      </c>
      <c r="AS37" s="26" t="e">
        <f>'1-6月'!AS37-'1-5月'!AS37</f>
        <v>#VALUE!</v>
      </c>
      <c r="AT37" s="26" t="e">
        <f>'1-6月'!AT37-'1-5月'!AT37</f>
        <v>#VALUE!</v>
      </c>
      <c r="AU37" s="26" t="e">
        <f>'1-6月'!AU37-'1-5月'!AU37</f>
        <v>#VALUE!</v>
      </c>
      <c r="AV37" s="26" t="e">
        <f>'1-6月'!AV37-'1-5月'!AV37</f>
        <v>#VALUE!</v>
      </c>
      <c r="AW37" s="26" t="e">
        <f>'1-6月'!AW37-'1-5月'!AW37</f>
        <v>#VALUE!</v>
      </c>
      <c r="AX37" s="26" t="e">
        <f>'1-6月'!AX37-'1-5月'!AX37</f>
        <v>#VALUE!</v>
      </c>
      <c r="AY37" s="35"/>
    </row>
    <row r="38" customHeight="true" spans="1:51">
      <c r="A38" s="11"/>
      <c r="B38" s="14"/>
      <c r="C38" s="10"/>
      <c r="D38" s="10"/>
      <c r="E38" s="28" t="s">
        <v>115</v>
      </c>
      <c r="F38" s="15" t="s">
        <v>25</v>
      </c>
      <c r="G38" s="26">
        <f>'1-6月'!G38-'1-5月'!G38</f>
        <v>0</v>
      </c>
      <c r="H38" s="26" t="e">
        <f>'1-6月'!H38-'1-5月'!H38</f>
        <v>#VALUE!</v>
      </c>
      <c r="I38" s="26">
        <f>'1-6月'!I38-'1-5月'!I38</f>
        <v>0</v>
      </c>
      <c r="J38" s="26">
        <f>'1-6月'!J38-'1-5月'!J38</f>
        <v>0</v>
      </c>
      <c r="K38" s="26">
        <f>'1-6月'!K38-'1-5月'!K38</f>
        <v>0</v>
      </c>
      <c r="L38" s="26" t="e">
        <f>'1-6月'!L38-'1-5月'!L38</f>
        <v>#VALUE!</v>
      </c>
      <c r="M38" s="26" t="e">
        <f>'1-6月'!M38-'1-5月'!M38</f>
        <v>#VALUE!</v>
      </c>
      <c r="N38" s="26" t="e">
        <f>'1-6月'!N38-'1-5月'!N38</f>
        <v>#VALUE!</v>
      </c>
      <c r="O38" s="26">
        <f>'1-6月'!O38-'1-5月'!O38</f>
        <v>0</v>
      </c>
      <c r="P38" s="26">
        <f>'1-6月'!P38-'1-5月'!P38</f>
        <v>0</v>
      </c>
      <c r="Q38" s="26" t="e">
        <f>'1-6月'!Q38-'1-5月'!Q38</f>
        <v>#VALUE!</v>
      </c>
      <c r="R38" s="26" t="e">
        <f>'1-6月'!R38-'1-5月'!R38</f>
        <v>#VALUE!</v>
      </c>
      <c r="S38" s="26">
        <f>'1-6月'!S38-'1-5月'!S38</f>
        <v>0</v>
      </c>
      <c r="T38" s="26">
        <f>'1-6月'!T38-'1-5月'!T38</f>
        <v>0</v>
      </c>
      <c r="U38" s="26" t="e">
        <f>'1-6月'!U38-'1-5月'!U38</f>
        <v>#VALUE!</v>
      </c>
      <c r="V38" s="26" t="e">
        <f>'1-6月'!V38-'1-5月'!V38</f>
        <v>#VALUE!</v>
      </c>
      <c r="W38" s="26">
        <f>'1-6月'!W38-'1-5月'!W38</f>
        <v>0</v>
      </c>
      <c r="X38" s="26">
        <f>'1-6月'!X38-'1-5月'!X38</f>
        <v>0</v>
      </c>
      <c r="Y38" s="26" t="e">
        <f>'1-6月'!Y38-'1-5月'!Y38</f>
        <v>#VALUE!</v>
      </c>
      <c r="Z38" s="26" t="e">
        <f>'1-6月'!Z38-'1-5月'!Z38</f>
        <v>#VALUE!</v>
      </c>
      <c r="AA38" s="26">
        <f>'1-6月'!AA38-'1-5月'!AA38</f>
        <v>0</v>
      </c>
      <c r="AB38" s="26">
        <f>'1-6月'!AB38-'1-5月'!AB38</f>
        <v>0</v>
      </c>
      <c r="AC38" s="26" t="e">
        <f>'1-6月'!AC38-'1-5月'!AC38</f>
        <v>#VALUE!</v>
      </c>
      <c r="AD38" s="26" t="e">
        <f>'1-6月'!AD38-'1-5月'!AD38</f>
        <v>#VALUE!</v>
      </c>
      <c r="AE38" s="26">
        <f>'1-6月'!AE38-'1-5月'!AE38</f>
        <v>0</v>
      </c>
      <c r="AF38" s="26">
        <f>'1-6月'!AF38-'1-5月'!AF38</f>
        <v>0</v>
      </c>
      <c r="AG38" s="26" t="e">
        <f>'1-6月'!AG38-'1-5月'!AG38</f>
        <v>#VALUE!</v>
      </c>
      <c r="AH38" s="26" t="e">
        <f>'1-6月'!AH38-'1-5月'!AH38</f>
        <v>#VALUE!</v>
      </c>
      <c r="AI38" s="26">
        <f>'1-6月'!AI38-'1-5月'!AI38</f>
        <v>0</v>
      </c>
      <c r="AJ38" s="26">
        <f>'1-6月'!AJ38-'1-5月'!AJ38</f>
        <v>0</v>
      </c>
      <c r="AK38" s="26" t="e">
        <f>'1-6月'!AK38-'1-5月'!AK38</f>
        <v>#VALUE!</v>
      </c>
      <c r="AL38" s="26" t="e">
        <f>'1-6月'!AL38-'1-5月'!AL38</f>
        <v>#VALUE!</v>
      </c>
      <c r="AM38" s="26">
        <f>'1-6月'!AM38-'1-5月'!AM38</f>
        <v>0</v>
      </c>
      <c r="AN38" s="26">
        <f>'1-6月'!AN38-'1-5月'!AN38</f>
        <v>0</v>
      </c>
      <c r="AO38" s="26" t="e">
        <f>'1-6月'!AO38-'1-5月'!AO38</f>
        <v>#VALUE!</v>
      </c>
      <c r="AP38" s="26" t="e">
        <f>'1-6月'!AP38-'1-5月'!AP38</f>
        <v>#VALUE!</v>
      </c>
      <c r="AQ38" s="26" t="e">
        <f>'1-6月'!AQ38-'1-5月'!AQ38</f>
        <v>#VALUE!</v>
      </c>
      <c r="AR38" s="26" t="e">
        <f>'1-6月'!AR38-'1-5月'!AR38</f>
        <v>#VALUE!</v>
      </c>
      <c r="AS38" s="26" t="e">
        <f>'1-6月'!AS38-'1-5月'!AS38</f>
        <v>#VALUE!</v>
      </c>
      <c r="AT38" s="26" t="e">
        <f>'1-6月'!AT38-'1-5月'!AT38</f>
        <v>#VALUE!</v>
      </c>
      <c r="AU38" s="26" t="e">
        <f>'1-6月'!AU38-'1-5月'!AU38</f>
        <v>#VALUE!</v>
      </c>
      <c r="AV38" s="26" t="e">
        <f>'1-6月'!AV38-'1-5月'!AV38</f>
        <v>#VALUE!</v>
      </c>
      <c r="AW38" s="26" t="e">
        <f>'1-6月'!AW38-'1-5月'!AW38</f>
        <v>#VALUE!</v>
      </c>
      <c r="AX38" s="26" t="e">
        <f>'1-6月'!AX38-'1-5月'!AX38</f>
        <v>#VALUE!</v>
      </c>
      <c r="AY38" s="35"/>
    </row>
    <row r="39" customHeight="true" spans="1:51">
      <c r="A39" s="11"/>
      <c r="B39" s="14"/>
      <c r="C39" s="10"/>
      <c r="D39" s="10"/>
      <c r="E39" s="28" t="s">
        <v>116</v>
      </c>
      <c r="F39" s="15" t="s">
        <v>25</v>
      </c>
      <c r="G39" s="26">
        <f>'1-6月'!G39-'1-5月'!G39</f>
        <v>22</v>
      </c>
      <c r="H39" s="26" t="e">
        <f>'1-6月'!H39-'1-5月'!H39</f>
        <v>#VALUE!</v>
      </c>
      <c r="I39" s="26">
        <f>'1-6月'!I39-'1-5月'!I39</f>
        <v>0</v>
      </c>
      <c r="J39" s="26">
        <f>'1-6月'!J39-'1-5月'!J39</f>
        <v>0</v>
      </c>
      <c r="K39" s="26" t="e">
        <f>'1-6月'!K39-'1-5月'!K39</f>
        <v>#VALUE!</v>
      </c>
      <c r="L39" s="26" t="e">
        <f>'1-6月'!L39-'1-5月'!L39</f>
        <v>#VALUE!</v>
      </c>
      <c r="M39" s="26" t="e">
        <f>'1-6月'!M39-'1-5月'!M39</f>
        <v>#VALUE!</v>
      </c>
      <c r="N39" s="26" t="e">
        <f>'1-6月'!N39-'1-5月'!N39</f>
        <v>#VALUE!</v>
      </c>
      <c r="O39" s="26" t="e">
        <f>'1-6月'!O39-'1-5月'!O39</f>
        <v>#VALUE!</v>
      </c>
      <c r="P39" s="26">
        <f>'1-6月'!P39-'1-5月'!P39</f>
        <v>-1</v>
      </c>
      <c r="Q39" s="26" t="e">
        <f>'1-6月'!Q39-'1-5月'!Q39</f>
        <v>#VALUE!</v>
      </c>
      <c r="R39" s="26" t="e">
        <f>'1-6月'!R39-'1-5月'!R39</f>
        <v>#VALUE!</v>
      </c>
      <c r="S39" s="26" t="e">
        <f>'1-6月'!S39-'1-5月'!S39</f>
        <v>#VALUE!</v>
      </c>
      <c r="T39" s="26">
        <f>'1-6月'!T39-'1-5月'!T39</f>
        <v>9</v>
      </c>
      <c r="U39" s="26" t="e">
        <f>'1-6月'!U39-'1-5月'!U39</f>
        <v>#VALUE!</v>
      </c>
      <c r="V39" s="26" t="e">
        <f>'1-6月'!V39-'1-5月'!V39</f>
        <v>#VALUE!</v>
      </c>
      <c r="W39" s="26" t="e">
        <f>'1-6月'!W39-'1-5月'!W39</f>
        <v>#VALUE!</v>
      </c>
      <c r="X39" s="26">
        <f>'1-6月'!X39-'1-5月'!X39</f>
        <v>8</v>
      </c>
      <c r="Y39" s="26" t="e">
        <f>'1-6月'!Y39-'1-5月'!Y39</f>
        <v>#VALUE!</v>
      </c>
      <c r="Z39" s="26" t="e">
        <f>'1-6月'!Z39-'1-5月'!Z39</f>
        <v>#VALUE!</v>
      </c>
      <c r="AA39" s="26" t="e">
        <f>'1-6月'!AA39-'1-5月'!AA39</f>
        <v>#VALUE!</v>
      </c>
      <c r="AB39" s="26">
        <f>'1-6月'!AB39-'1-5月'!AB39</f>
        <v>5</v>
      </c>
      <c r="AC39" s="26" t="e">
        <f>'1-6月'!AC39-'1-5月'!AC39</f>
        <v>#VALUE!</v>
      </c>
      <c r="AD39" s="26" t="e">
        <f>'1-6月'!AD39-'1-5月'!AD39</f>
        <v>#VALUE!</v>
      </c>
      <c r="AE39" s="26" t="e">
        <f>'1-6月'!AE39-'1-5月'!AE39</f>
        <v>#VALUE!</v>
      </c>
      <c r="AF39" s="26">
        <f>'1-6月'!AF39-'1-5月'!AF39</f>
        <v>-3</v>
      </c>
      <c r="AG39" s="26" t="e">
        <f>'1-6月'!AG39-'1-5月'!AG39</f>
        <v>#VALUE!</v>
      </c>
      <c r="AH39" s="26" t="e">
        <f>'1-6月'!AH39-'1-5月'!AH39</f>
        <v>#VALUE!</v>
      </c>
      <c r="AI39" s="26" t="e">
        <f>'1-6月'!AI39-'1-5月'!AI39</f>
        <v>#VALUE!</v>
      </c>
      <c r="AJ39" s="26">
        <f>'1-6月'!AJ39-'1-5月'!AJ39</f>
        <v>-2</v>
      </c>
      <c r="AK39" s="26" t="e">
        <f>'1-6月'!AK39-'1-5月'!AK39</f>
        <v>#VALUE!</v>
      </c>
      <c r="AL39" s="26" t="e">
        <f>'1-6月'!AL39-'1-5月'!AL39</f>
        <v>#VALUE!</v>
      </c>
      <c r="AM39" s="26" t="e">
        <f>'1-6月'!AM39-'1-5月'!AM39</f>
        <v>#VALUE!</v>
      </c>
      <c r="AN39" s="26">
        <f>'1-6月'!AN39-'1-5月'!AN39</f>
        <v>6</v>
      </c>
      <c r="AO39" s="26" t="e">
        <f>'1-6月'!AO39-'1-5月'!AO39</f>
        <v>#VALUE!</v>
      </c>
      <c r="AP39" s="26" t="e">
        <f>'1-6月'!AP39-'1-5月'!AP39</f>
        <v>#VALUE!</v>
      </c>
      <c r="AQ39" s="26" t="e">
        <f>'1-6月'!AQ39-'1-5月'!AQ39</f>
        <v>#VALUE!</v>
      </c>
      <c r="AR39" s="26" t="e">
        <f>'1-6月'!AR39-'1-5月'!AR39</f>
        <v>#VALUE!</v>
      </c>
      <c r="AS39" s="26" t="e">
        <f>'1-6月'!AS39-'1-5月'!AS39</f>
        <v>#VALUE!</v>
      </c>
      <c r="AT39" s="26" t="e">
        <f>'1-6月'!AT39-'1-5月'!AT39</f>
        <v>#VALUE!</v>
      </c>
      <c r="AU39" s="26" t="e">
        <f>'1-6月'!AU39-'1-5月'!AU39</f>
        <v>#VALUE!</v>
      </c>
      <c r="AV39" s="26" t="e">
        <f>'1-6月'!AV39-'1-5月'!AV39</f>
        <v>#VALUE!</v>
      </c>
      <c r="AW39" s="26" t="e">
        <f>'1-6月'!AW39-'1-5月'!AW39</f>
        <v>#VALUE!</v>
      </c>
      <c r="AX39" s="26" t="e">
        <f>'1-6月'!AX39-'1-5月'!AX39</f>
        <v>#VALUE!</v>
      </c>
      <c r="AY39" s="35"/>
    </row>
    <row r="40" customHeight="true" spans="1:51">
      <c r="A40" s="11"/>
      <c r="B40" s="13">
        <v>16</v>
      </c>
      <c r="C40" s="10" t="s">
        <v>117</v>
      </c>
      <c r="D40" s="10" t="s">
        <v>118</v>
      </c>
      <c r="E40" s="10"/>
      <c r="F40" s="15" t="s">
        <v>119</v>
      </c>
      <c r="G40" s="26">
        <f>'1-6月'!G40-'1-5月'!G40</f>
        <v>135</v>
      </c>
      <c r="H40" s="26">
        <f>'1-6月'!H40-'1-5月'!H40</f>
        <v>0.0682</v>
      </c>
      <c r="I40" s="26">
        <f>'1-6月'!I40-'1-5月'!I40</f>
        <v>0</v>
      </c>
      <c r="J40" s="26" t="e">
        <f>'1-6月'!J40-'1-5月'!J40</f>
        <v>#VALUE!</v>
      </c>
      <c r="K40" s="26">
        <f>'1-6月'!K40-'1-5月'!K40</f>
        <v>0</v>
      </c>
      <c r="L40" s="26">
        <f>'1-6月'!L40-'1-5月'!L40</f>
        <v>-1</v>
      </c>
      <c r="M40" s="26">
        <f>'1-6月'!M40-'1-5月'!M40</f>
        <v>11</v>
      </c>
      <c r="N40" s="26">
        <f>'1-6月'!N40-'1-5月'!N40</f>
        <v>0.076</v>
      </c>
      <c r="O40" s="26">
        <f>'1-6月'!O40-'1-5月'!O40</f>
        <v>0</v>
      </c>
      <c r="P40" s="26">
        <f>'1-6月'!P40-'1-5月'!P40</f>
        <v>-8</v>
      </c>
      <c r="Q40" s="26">
        <f>'1-6月'!Q40-'1-5月'!Q40</f>
        <v>10</v>
      </c>
      <c r="R40" s="26">
        <f>'1-6月'!R40-'1-5月'!R40</f>
        <v>0.0596</v>
      </c>
      <c r="S40" s="26">
        <f>'1-6月'!S40-'1-5月'!S40</f>
        <v>0</v>
      </c>
      <c r="T40" s="26">
        <f>'1-6月'!T40-'1-5月'!T40</f>
        <v>4</v>
      </c>
      <c r="U40" s="26">
        <f>'1-6月'!U40-'1-5月'!U40</f>
        <v>14</v>
      </c>
      <c r="V40" s="26">
        <f>'1-6月'!V40-'1-5月'!V40</f>
        <v>0.0457</v>
      </c>
      <c r="W40" s="26">
        <f>'1-6月'!W40-'1-5月'!W40</f>
        <v>0</v>
      </c>
      <c r="X40" s="26">
        <f>'1-6月'!X40-'1-5月'!X40</f>
        <v>1</v>
      </c>
      <c r="Y40" s="26">
        <f>'1-6月'!Y40-'1-5月'!Y40</f>
        <v>15</v>
      </c>
      <c r="Z40" s="26">
        <f>'1-6月'!Z40-'1-5月'!Z40</f>
        <v>0.0889</v>
      </c>
      <c r="AA40" s="26">
        <f>'1-6月'!AA40-'1-5月'!AA40</f>
        <v>0</v>
      </c>
      <c r="AB40" s="26">
        <f>'1-6月'!AB40-'1-5月'!AB40</f>
        <v>-11</v>
      </c>
      <c r="AC40" s="26">
        <f>'1-6月'!AC40-'1-5月'!AC40</f>
        <v>25</v>
      </c>
      <c r="AD40" s="26">
        <f>'1-6月'!AD40-'1-5月'!AD40</f>
        <v>0.0458</v>
      </c>
      <c r="AE40" s="26">
        <f>'1-6月'!AE40-'1-5月'!AE40</f>
        <v>0</v>
      </c>
      <c r="AF40" s="26">
        <f>'1-6月'!AF40-'1-5月'!AF40</f>
        <v>15</v>
      </c>
      <c r="AG40" s="26">
        <f>'1-6月'!AG40-'1-5月'!AG40</f>
        <v>39</v>
      </c>
      <c r="AH40" s="26">
        <f>'1-6月'!AH40-'1-5月'!AH40</f>
        <v>0.1148</v>
      </c>
      <c r="AI40" s="26">
        <f>'1-6月'!AI40-'1-5月'!AI40</f>
        <v>0</v>
      </c>
      <c r="AJ40" s="26">
        <f>'1-6月'!AJ40-'1-5月'!AJ40</f>
        <v>-5</v>
      </c>
      <c r="AK40" s="26">
        <f>'1-6月'!AK40-'1-5月'!AK40</f>
        <v>9</v>
      </c>
      <c r="AL40" s="26">
        <f>'1-6月'!AL40-'1-5月'!AL40</f>
        <v>0.082</v>
      </c>
      <c r="AM40" s="26">
        <f>'1-6月'!AM40-'1-5月'!AM40</f>
        <v>0</v>
      </c>
      <c r="AN40" s="26">
        <f>'1-6月'!AN40-'1-5月'!AN40</f>
        <v>-56</v>
      </c>
      <c r="AO40" s="26">
        <f>'1-6月'!AO40-'1-5月'!AO40</f>
        <v>12</v>
      </c>
      <c r="AP40" s="26">
        <f>'1-6月'!AP40-'1-5月'!AP40</f>
        <v>0.0653</v>
      </c>
      <c r="AQ40" s="26" t="e">
        <f>'1-6月'!AQ40-'1-5月'!AQ40</f>
        <v>#VALUE!</v>
      </c>
      <c r="AR40" s="26" t="e">
        <f>'1-6月'!AR40-'1-5月'!AR40</f>
        <v>#VALUE!</v>
      </c>
      <c r="AS40" s="26" t="e">
        <f>'1-6月'!AS40-'1-5月'!AS40</f>
        <v>#VALUE!</v>
      </c>
      <c r="AT40" s="26" t="e">
        <f>'1-6月'!AT40-'1-5月'!AT40</f>
        <v>#VALUE!</v>
      </c>
      <c r="AU40" s="26" t="e">
        <f>'1-6月'!AU40-'1-5月'!AU40</f>
        <v>#VALUE!</v>
      </c>
      <c r="AV40" s="26" t="e">
        <f>'1-6月'!AV40-'1-5月'!AV40</f>
        <v>#VALUE!</v>
      </c>
      <c r="AW40" s="26" t="e">
        <f>'1-6月'!AW40-'1-5月'!AW40</f>
        <v>#VALUE!</v>
      </c>
      <c r="AX40" s="26" t="e">
        <f>'1-6月'!AX40-'1-5月'!AX40</f>
        <v>#VALUE!</v>
      </c>
      <c r="AY40" s="35"/>
    </row>
    <row r="41" customHeight="true" spans="1:51">
      <c r="A41" s="11"/>
      <c r="B41" s="13">
        <v>17</v>
      </c>
      <c r="C41" s="10" t="s">
        <v>121</v>
      </c>
      <c r="D41" s="10" t="s">
        <v>122</v>
      </c>
      <c r="E41" s="10"/>
      <c r="F41" s="15" t="s">
        <v>123</v>
      </c>
      <c r="G41" s="26">
        <f>'1-6月'!G41-'1-5月'!G41</f>
        <v>20</v>
      </c>
      <c r="H41" s="26">
        <f>'1-6月'!H41-'1-5月'!H41</f>
        <v>0.1053</v>
      </c>
      <c r="I41" s="26">
        <f>'1-6月'!I41-'1-5月'!I41</f>
        <v>0</v>
      </c>
      <c r="J41" s="26">
        <f>'1-6月'!J41-'1-5月'!J41</f>
        <v>0</v>
      </c>
      <c r="K41" s="26">
        <f>'1-6月'!K41-'1-5月'!K41</f>
        <v>0</v>
      </c>
      <c r="L41" s="26">
        <f>'1-6月'!L41-'1-5月'!L41</f>
        <v>0</v>
      </c>
      <c r="M41" s="26">
        <f>'1-6月'!M41-'1-5月'!M41</f>
        <v>0</v>
      </c>
      <c r="N41" s="26">
        <f>'1-6月'!N41-'1-5月'!N41</f>
        <v>0</v>
      </c>
      <c r="O41" s="26">
        <f>'1-6月'!O41-'1-5月'!O41</f>
        <v>0</v>
      </c>
      <c r="P41" s="26">
        <f>'1-6月'!P41-'1-5月'!P41</f>
        <v>0</v>
      </c>
      <c r="Q41" s="26">
        <f>'1-6月'!Q41-'1-5月'!Q41</f>
        <v>0</v>
      </c>
      <c r="R41" s="26">
        <f>'1-6月'!R41-'1-5月'!R41</f>
        <v>0</v>
      </c>
      <c r="S41" s="26">
        <f>'1-6月'!S41-'1-5月'!S41</f>
        <v>0</v>
      </c>
      <c r="T41" s="26">
        <f>'1-6月'!T41-'1-5月'!T41</f>
        <v>0</v>
      </c>
      <c r="U41" s="26">
        <f>'1-6月'!U41-'1-5月'!U41</f>
        <v>0</v>
      </c>
      <c r="V41" s="26">
        <f>'1-6月'!V41-'1-5月'!V41</f>
        <v>0</v>
      </c>
      <c r="W41" s="26">
        <f>'1-6月'!W41-'1-5月'!W41</f>
        <v>0</v>
      </c>
      <c r="X41" s="26">
        <f>'1-6月'!X41-'1-5月'!X41</f>
        <v>-3</v>
      </c>
      <c r="Y41" s="26">
        <f>'1-6月'!Y41-'1-5月'!Y41</f>
        <v>0</v>
      </c>
      <c r="Z41" s="26">
        <f>'1-6月'!Z41-'1-5月'!Z41</f>
        <v>0</v>
      </c>
      <c r="AA41" s="26">
        <f>'1-6月'!AA41-'1-5月'!AA41</f>
        <v>0</v>
      </c>
      <c r="AB41" s="26">
        <f>'1-6月'!AB41-'1-5月'!AB41</f>
        <v>-4</v>
      </c>
      <c r="AC41" s="26">
        <f>'1-6月'!AC41-'1-5月'!AC41</f>
        <v>0</v>
      </c>
      <c r="AD41" s="26">
        <f>'1-6月'!AD41-'1-5月'!AD41</f>
        <v>0</v>
      </c>
      <c r="AE41" s="26">
        <f>'1-6月'!AE41-'1-5月'!AE41</f>
        <v>0</v>
      </c>
      <c r="AF41" s="26">
        <f>'1-6月'!AF41-'1-5月'!AF41</f>
        <v>12</v>
      </c>
      <c r="AG41" s="26">
        <f>'1-6月'!AG41-'1-5月'!AG41</f>
        <v>12</v>
      </c>
      <c r="AH41" s="26">
        <f>'1-6月'!AH41-'1-5月'!AH41</f>
        <v>0.6</v>
      </c>
      <c r="AI41" s="26">
        <f>'1-6月'!AI41-'1-5月'!AI41</f>
        <v>0</v>
      </c>
      <c r="AJ41" s="26">
        <f>'1-6月'!AJ41-'1-5月'!AJ41</f>
        <v>-4</v>
      </c>
      <c r="AK41" s="26">
        <f>'1-6月'!AK41-'1-5月'!AK41</f>
        <v>0</v>
      </c>
      <c r="AL41" s="26">
        <f>'1-6月'!AL41-'1-5月'!AL41</f>
        <v>0</v>
      </c>
      <c r="AM41" s="26">
        <f>'1-6月'!AM41-'1-5月'!AM41</f>
        <v>0</v>
      </c>
      <c r="AN41" s="26">
        <f>'1-6月'!AN41-'1-5月'!AN41</f>
        <v>8</v>
      </c>
      <c r="AO41" s="26">
        <f>'1-6月'!AO41-'1-5月'!AO41</f>
        <v>8</v>
      </c>
      <c r="AP41" s="26">
        <f>'1-6月'!AP41-'1-5月'!AP41</f>
        <v>0.4</v>
      </c>
      <c r="AQ41" s="26" t="e">
        <f>'1-6月'!AQ41-'1-5月'!AQ41</f>
        <v>#VALUE!</v>
      </c>
      <c r="AR41" s="26" t="e">
        <f>'1-6月'!AR41-'1-5月'!AR41</f>
        <v>#VALUE!</v>
      </c>
      <c r="AS41" s="26" t="e">
        <f>'1-6月'!AS41-'1-5月'!AS41</f>
        <v>#VALUE!</v>
      </c>
      <c r="AT41" s="26" t="e">
        <f>'1-6月'!AT41-'1-5月'!AT41</f>
        <v>#VALUE!</v>
      </c>
      <c r="AU41" s="26" t="e">
        <f>'1-6月'!AU41-'1-5月'!AU41</f>
        <v>#VALUE!</v>
      </c>
      <c r="AV41" s="26" t="e">
        <f>'1-6月'!AV41-'1-5月'!AV41</f>
        <v>#VALUE!</v>
      </c>
      <c r="AW41" s="26" t="e">
        <f>'1-6月'!AW41-'1-5月'!AW41</f>
        <v>#VALUE!</v>
      </c>
      <c r="AX41" s="26" t="e">
        <f>'1-6月'!AX41-'1-5月'!AX41</f>
        <v>#VALUE!</v>
      </c>
      <c r="AY41" s="35"/>
    </row>
    <row r="42" customHeight="true" spans="1:51">
      <c r="A42" s="11"/>
      <c r="B42" s="13">
        <v>18</v>
      </c>
      <c r="C42" s="10" t="s">
        <v>125</v>
      </c>
      <c r="D42" s="10" t="s">
        <v>126</v>
      </c>
      <c r="E42" s="10"/>
      <c r="F42" s="15" t="s">
        <v>25</v>
      </c>
      <c r="G42" s="26">
        <f>'1-6月'!G42-'1-5月'!G42</f>
        <v>320</v>
      </c>
      <c r="H42" s="26">
        <f>'1-6月'!H42-'1-5月'!H42</f>
        <v>0.425</v>
      </c>
      <c r="I42" s="26">
        <f>'1-6月'!I42-'1-5月'!I42</f>
        <v>0</v>
      </c>
      <c r="J42" s="26">
        <f>'1-6月'!J42-'1-5月'!J42</f>
        <v>0</v>
      </c>
      <c r="K42" s="26" t="e">
        <f>'1-6月'!K42-'1-5月'!K42</f>
        <v>#VALUE!</v>
      </c>
      <c r="L42" s="26" t="e">
        <f>'1-6月'!L42-'1-5月'!L42</f>
        <v>#VALUE!</v>
      </c>
      <c r="M42" s="26" t="e">
        <f>'1-6月'!M42-'1-5月'!M42</f>
        <v>#VALUE!</v>
      </c>
      <c r="N42" s="26" t="e">
        <f>'1-6月'!N42-'1-5月'!N42</f>
        <v>#VALUE!</v>
      </c>
      <c r="O42" s="26">
        <f>'1-6月'!O42-'1-5月'!O42</f>
        <v>0</v>
      </c>
      <c r="P42" s="26">
        <f>'1-6月'!P42-'1-5月'!P42</f>
        <v>8</v>
      </c>
      <c r="Q42" s="26">
        <f>'1-6月'!Q42-'1-5月'!Q42</f>
        <v>8</v>
      </c>
      <c r="R42" s="26">
        <f>'1-6月'!R42-'1-5月'!R42</f>
        <v>0.1095</v>
      </c>
      <c r="S42" s="26">
        <f>'1-6月'!S42-'1-5月'!S42</f>
        <v>0</v>
      </c>
      <c r="T42" s="26">
        <f>'1-6月'!T42-'1-5月'!T42</f>
        <v>24</v>
      </c>
      <c r="U42" s="26">
        <f>'1-6月'!U42-'1-5月'!U42</f>
        <v>24</v>
      </c>
      <c r="V42" s="26">
        <f>'1-6月'!V42-'1-5月'!V42</f>
        <v>0.2857</v>
      </c>
      <c r="W42" s="26">
        <f>'1-6月'!W42-'1-5月'!W42</f>
        <v>0</v>
      </c>
      <c r="X42" s="26">
        <f>'1-6月'!X42-'1-5月'!X42</f>
        <v>-28</v>
      </c>
      <c r="Y42" s="26">
        <f>'1-6月'!Y42-'1-5月'!Y42</f>
        <v>7</v>
      </c>
      <c r="Z42" s="26">
        <f>'1-6月'!Z42-'1-5月'!Z42</f>
        <v>0.1346</v>
      </c>
      <c r="AA42" s="26">
        <f>'1-6月'!AA42-'1-5月'!AA42</f>
        <v>0</v>
      </c>
      <c r="AB42" s="26">
        <f>'1-6月'!AB42-'1-5月'!AB42</f>
        <v>71</v>
      </c>
      <c r="AC42" s="26">
        <f>'1-6月'!AC42-'1-5月'!AC42</f>
        <v>100</v>
      </c>
      <c r="AD42" s="26">
        <f>'1-6月'!AD42-'1-5月'!AD42</f>
        <v>0.5209</v>
      </c>
      <c r="AE42" s="26">
        <f>'1-6月'!AE42-'1-5月'!AE42</f>
        <v>0</v>
      </c>
      <c r="AF42" s="26">
        <f>'1-6月'!AF42-'1-5月'!AF42</f>
        <v>40</v>
      </c>
      <c r="AG42" s="26">
        <f>'1-6月'!AG42-'1-5月'!AG42</f>
        <v>97</v>
      </c>
      <c r="AH42" s="26">
        <f>'1-6月'!AH42-'1-5月'!AH42</f>
        <v>0.5914</v>
      </c>
      <c r="AI42" s="26">
        <f>'1-6月'!AI42-'1-5月'!AI42</f>
        <v>0</v>
      </c>
      <c r="AJ42" s="26">
        <f>'1-6月'!AJ42-'1-5月'!AJ42</f>
        <v>0</v>
      </c>
      <c r="AK42" s="26">
        <f>'1-6月'!AK42-'1-5月'!AK42</f>
        <v>30</v>
      </c>
      <c r="AL42" s="26">
        <f>'1-6月'!AL42-'1-5月'!AL42</f>
        <v>0.428528571428571</v>
      </c>
      <c r="AM42" s="26">
        <f>'1-6月'!AM42-'1-5月'!AM42</f>
        <v>0</v>
      </c>
      <c r="AN42" s="26">
        <f>'1-6月'!AN42-'1-5月'!AN42</f>
        <v>44</v>
      </c>
      <c r="AO42" s="26">
        <f>'1-6月'!AO42-'1-5月'!AO42</f>
        <v>54</v>
      </c>
      <c r="AP42" s="26">
        <f>'1-6月'!AP42-'1-5月'!AP42</f>
        <v>0.4577</v>
      </c>
      <c r="AQ42" s="26" t="e">
        <f>'1-6月'!AQ42-'1-5月'!AQ42</f>
        <v>#VALUE!</v>
      </c>
      <c r="AR42" s="26" t="e">
        <f>'1-6月'!AR42-'1-5月'!AR42</f>
        <v>#VALUE!</v>
      </c>
      <c r="AS42" s="26" t="e">
        <f>'1-6月'!AS42-'1-5月'!AS42</f>
        <v>#VALUE!</v>
      </c>
      <c r="AT42" s="26" t="e">
        <f>'1-6月'!AT42-'1-5月'!AT42</f>
        <v>#VALUE!</v>
      </c>
      <c r="AU42" s="26" t="e">
        <f>'1-6月'!AU42-'1-5月'!AU42</f>
        <v>#VALUE!</v>
      </c>
      <c r="AV42" s="26" t="e">
        <f>'1-6月'!AV42-'1-5月'!AV42</f>
        <v>#VALUE!</v>
      </c>
      <c r="AW42" s="26" t="e">
        <f>'1-6月'!AW42-'1-5月'!AW42</f>
        <v>#VALUE!</v>
      </c>
      <c r="AX42" s="26" t="e">
        <f>'1-6月'!AX42-'1-5月'!AX42</f>
        <v>#VALUE!</v>
      </c>
      <c r="AY42" s="35"/>
    </row>
    <row r="43" customHeight="true" spans="1:51">
      <c r="A43" s="11"/>
      <c r="B43" s="13">
        <v>19</v>
      </c>
      <c r="C43" s="10" t="s">
        <v>128</v>
      </c>
      <c r="D43" s="15" t="s">
        <v>129</v>
      </c>
      <c r="E43" s="28" t="s">
        <v>130</v>
      </c>
      <c r="F43" s="15" t="s">
        <v>79</v>
      </c>
      <c r="G43" s="26" t="e">
        <f>'1-6月'!G43-'1-5月'!G43</f>
        <v>#VALUE!</v>
      </c>
      <c r="H43" s="26" t="e">
        <f>'1-6月'!H43-'1-5月'!H43</f>
        <v>#VALUE!</v>
      </c>
      <c r="I43" s="26" t="e">
        <f>'1-6月'!I43-'1-5月'!I43</f>
        <v>#VALUE!</v>
      </c>
      <c r="J43" s="26" t="e">
        <f>'1-6月'!J43-'1-5月'!J43</f>
        <v>#VALUE!</v>
      </c>
      <c r="K43" s="26" t="e">
        <f>'1-6月'!K43-'1-5月'!K43</f>
        <v>#VALUE!</v>
      </c>
      <c r="L43" s="26" t="e">
        <f>'1-6月'!L43-'1-5月'!L43</f>
        <v>#VALUE!</v>
      </c>
      <c r="M43" s="26" t="e">
        <f>'1-6月'!M43-'1-5月'!M43</f>
        <v>#VALUE!</v>
      </c>
      <c r="N43" s="26" t="e">
        <f>'1-6月'!N43-'1-5月'!N43</f>
        <v>#VALUE!</v>
      </c>
      <c r="O43" s="26" t="e">
        <f>'1-6月'!O43-'1-5月'!O43</f>
        <v>#VALUE!</v>
      </c>
      <c r="P43" s="26" t="e">
        <f>'1-6月'!P43-'1-5月'!P43</f>
        <v>#VALUE!</v>
      </c>
      <c r="Q43" s="26" t="e">
        <f>'1-6月'!Q43-'1-5月'!Q43</f>
        <v>#VALUE!</v>
      </c>
      <c r="R43" s="26" t="e">
        <f>'1-6月'!R43-'1-5月'!R43</f>
        <v>#VALUE!</v>
      </c>
      <c r="S43" s="26" t="e">
        <f>'1-6月'!S43-'1-5月'!S43</f>
        <v>#VALUE!</v>
      </c>
      <c r="T43" s="26" t="e">
        <f>'1-6月'!T43-'1-5月'!T43</f>
        <v>#VALUE!</v>
      </c>
      <c r="U43" s="26" t="e">
        <f>'1-6月'!U43-'1-5月'!U43</f>
        <v>#VALUE!</v>
      </c>
      <c r="V43" s="26" t="e">
        <f>'1-6月'!V43-'1-5月'!V43</f>
        <v>#VALUE!</v>
      </c>
      <c r="W43" s="26" t="e">
        <f>'1-6月'!W43-'1-5月'!W43</f>
        <v>#VALUE!</v>
      </c>
      <c r="X43" s="26" t="e">
        <f>'1-6月'!X43-'1-5月'!X43</f>
        <v>#VALUE!</v>
      </c>
      <c r="Y43" s="26" t="e">
        <f>'1-6月'!Y43-'1-5月'!Y43</f>
        <v>#VALUE!</v>
      </c>
      <c r="Z43" s="26" t="e">
        <f>'1-6月'!Z43-'1-5月'!Z43</f>
        <v>#VALUE!</v>
      </c>
      <c r="AA43" s="26" t="e">
        <f>'1-6月'!AA43-'1-5月'!AA43</f>
        <v>#VALUE!</v>
      </c>
      <c r="AB43" s="26" t="e">
        <f>'1-6月'!AB43-'1-5月'!AB43</f>
        <v>#VALUE!</v>
      </c>
      <c r="AC43" s="26" t="e">
        <f>'1-6月'!AC43-'1-5月'!AC43</f>
        <v>#VALUE!</v>
      </c>
      <c r="AD43" s="26" t="e">
        <f>'1-6月'!AD43-'1-5月'!AD43</f>
        <v>#VALUE!</v>
      </c>
      <c r="AE43" s="26" t="e">
        <f>'1-6月'!AE43-'1-5月'!AE43</f>
        <v>#VALUE!</v>
      </c>
      <c r="AF43" s="26" t="e">
        <f>'1-6月'!AF43-'1-5月'!AF43</f>
        <v>#VALUE!</v>
      </c>
      <c r="AG43" s="26" t="e">
        <f>'1-6月'!AG43-'1-5月'!AG43</f>
        <v>#VALUE!</v>
      </c>
      <c r="AH43" s="26" t="e">
        <f>'1-6月'!AH43-'1-5月'!AH43</f>
        <v>#VALUE!</v>
      </c>
      <c r="AI43" s="26" t="e">
        <f>'1-6月'!AI43-'1-5月'!AI43</f>
        <v>#VALUE!</v>
      </c>
      <c r="AJ43" s="26" t="e">
        <f>'1-6月'!AJ43-'1-5月'!AJ43</f>
        <v>#VALUE!</v>
      </c>
      <c r="AK43" s="26" t="e">
        <f>'1-6月'!AK43-'1-5月'!AK43</f>
        <v>#VALUE!</v>
      </c>
      <c r="AL43" s="26" t="e">
        <f>'1-6月'!AL43-'1-5月'!AL43</f>
        <v>#VALUE!</v>
      </c>
      <c r="AM43" s="26" t="e">
        <f>'1-6月'!AM43-'1-5月'!AM43</f>
        <v>#VALUE!</v>
      </c>
      <c r="AN43" s="26" t="e">
        <f>'1-6月'!AN43-'1-5月'!AN43</f>
        <v>#VALUE!</v>
      </c>
      <c r="AO43" s="26" t="e">
        <f>'1-6月'!AO43-'1-5月'!AO43</f>
        <v>#VALUE!</v>
      </c>
      <c r="AP43" s="26" t="e">
        <f>'1-6月'!AP43-'1-5月'!AP43</f>
        <v>#VALUE!</v>
      </c>
      <c r="AQ43" s="26" t="e">
        <f>'1-6月'!AQ43-'1-5月'!AQ43</f>
        <v>#VALUE!</v>
      </c>
      <c r="AR43" s="26" t="e">
        <f>'1-6月'!AR43-'1-5月'!AR43</f>
        <v>#VALUE!</v>
      </c>
      <c r="AS43" s="26" t="e">
        <f>'1-6月'!AS43-'1-5月'!AS43</f>
        <v>#VALUE!</v>
      </c>
      <c r="AT43" s="26" t="e">
        <f>'1-6月'!AT43-'1-5月'!AT43</f>
        <v>#VALUE!</v>
      </c>
      <c r="AU43" s="26" t="e">
        <f>'1-6月'!AU43-'1-5月'!AU43</f>
        <v>#VALUE!</v>
      </c>
      <c r="AV43" s="26" t="e">
        <f>'1-6月'!AV43-'1-5月'!AV43</f>
        <v>#VALUE!</v>
      </c>
      <c r="AW43" s="26" t="e">
        <f>'1-6月'!AW43-'1-5月'!AW43</f>
        <v>#VALUE!</v>
      </c>
      <c r="AX43" s="26" t="e">
        <f>'1-6月'!AX43-'1-5月'!AX43</f>
        <v>#VALUE!</v>
      </c>
      <c r="AY43" s="36"/>
    </row>
    <row r="44" customHeight="true" spans="1:51">
      <c r="A44" s="11"/>
      <c r="B44" s="14"/>
      <c r="C44" s="10"/>
      <c r="D44" s="15"/>
      <c r="E44" s="28" t="s">
        <v>154</v>
      </c>
      <c r="F44" s="15" t="s">
        <v>79</v>
      </c>
      <c r="G44" s="26" t="e">
        <f>'1-6月'!G44-'1-5月'!G44</f>
        <v>#VALUE!</v>
      </c>
      <c r="H44" s="26" t="e">
        <f>'1-6月'!H44-'1-5月'!H44</f>
        <v>#VALUE!</v>
      </c>
      <c r="I44" s="26">
        <f>'1-6月'!I44-'1-5月'!I44</f>
        <v>0</v>
      </c>
      <c r="J44" s="26">
        <f>'1-6月'!J44-'1-5月'!J44</f>
        <v>0</v>
      </c>
      <c r="K44" s="26" t="e">
        <f>'1-6月'!K44-'1-5月'!K44</f>
        <v>#VALUE!</v>
      </c>
      <c r="L44" s="26" t="e">
        <f>'1-6月'!L44-'1-5月'!L44</f>
        <v>#VALUE!</v>
      </c>
      <c r="M44" s="26" t="e">
        <f>'1-6月'!M44-'1-5月'!M44</f>
        <v>#VALUE!</v>
      </c>
      <c r="N44" s="26" t="e">
        <f>'1-6月'!N44-'1-5月'!N44</f>
        <v>#VALUE!</v>
      </c>
      <c r="O44" s="26" t="e">
        <f>'1-6月'!O44-'1-5月'!O44</f>
        <v>#VALUE!</v>
      </c>
      <c r="P44" s="26" t="e">
        <f>'1-6月'!P44-'1-5月'!P44</f>
        <v>#VALUE!</v>
      </c>
      <c r="Q44" s="26" t="e">
        <f>'1-6月'!Q44-'1-5月'!Q44</f>
        <v>#VALUE!</v>
      </c>
      <c r="R44" s="26" t="e">
        <f>'1-6月'!R44-'1-5月'!R44</f>
        <v>#VALUE!</v>
      </c>
      <c r="S44" s="26" t="e">
        <f>'1-6月'!S44-'1-5月'!S44</f>
        <v>#VALUE!</v>
      </c>
      <c r="T44" s="26" t="e">
        <f>'1-6月'!T44-'1-5月'!T44</f>
        <v>#VALUE!</v>
      </c>
      <c r="U44" s="26" t="e">
        <f>'1-6月'!U44-'1-5月'!U44</f>
        <v>#VALUE!</v>
      </c>
      <c r="V44" s="26" t="e">
        <f>'1-6月'!V44-'1-5月'!V44</f>
        <v>#VALUE!</v>
      </c>
      <c r="W44" s="26" t="e">
        <f>'1-6月'!W44-'1-5月'!W44</f>
        <v>#VALUE!</v>
      </c>
      <c r="X44" s="26" t="e">
        <f>'1-6月'!X44-'1-5月'!X44</f>
        <v>#VALUE!</v>
      </c>
      <c r="Y44" s="26" t="e">
        <f>'1-6月'!Y44-'1-5月'!Y44</f>
        <v>#VALUE!</v>
      </c>
      <c r="Z44" s="26" t="e">
        <f>'1-6月'!Z44-'1-5月'!Z44</f>
        <v>#VALUE!</v>
      </c>
      <c r="AA44" s="26" t="e">
        <f>'1-6月'!AA44-'1-5月'!AA44</f>
        <v>#VALUE!</v>
      </c>
      <c r="AB44" s="26" t="e">
        <f>'1-6月'!AB44-'1-5月'!AB44</f>
        <v>#VALUE!</v>
      </c>
      <c r="AC44" s="26" t="e">
        <f>'1-6月'!AC44-'1-5月'!AC44</f>
        <v>#VALUE!</v>
      </c>
      <c r="AD44" s="26" t="e">
        <f>'1-6月'!AD44-'1-5月'!AD44</f>
        <v>#VALUE!</v>
      </c>
      <c r="AE44" s="26" t="e">
        <f>'1-6月'!AE44-'1-5月'!AE44</f>
        <v>#VALUE!</v>
      </c>
      <c r="AF44" s="26" t="e">
        <f>'1-6月'!AF44-'1-5月'!AF44</f>
        <v>#VALUE!</v>
      </c>
      <c r="AG44" s="26" t="e">
        <f>'1-6月'!AG44-'1-5月'!AG44</f>
        <v>#VALUE!</v>
      </c>
      <c r="AH44" s="26" t="e">
        <f>'1-6月'!AH44-'1-5月'!AH44</f>
        <v>#VALUE!</v>
      </c>
      <c r="AI44" s="26" t="e">
        <f>'1-6月'!AI44-'1-5月'!AI44</f>
        <v>#VALUE!</v>
      </c>
      <c r="AJ44" s="26" t="e">
        <f>'1-6月'!AJ44-'1-5月'!AJ44</f>
        <v>#VALUE!</v>
      </c>
      <c r="AK44" s="26" t="e">
        <f>'1-6月'!AK44-'1-5月'!AK44</f>
        <v>#VALUE!</v>
      </c>
      <c r="AL44" s="26" t="e">
        <f>'1-6月'!AL44-'1-5月'!AL44</f>
        <v>#VALUE!</v>
      </c>
      <c r="AM44" s="26" t="e">
        <f>'1-6月'!AM44-'1-5月'!AM44</f>
        <v>#VALUE!</v>
      </c>
      <c r="AN44" s="26" t="e">
        <f>'1-6月'!AN44-'1-5月'!AN44</f>
        <v>#VALUE!</v>
      </c>
      <c r="AO44" s="26" t="e">
        <f>'1-6月'!AO44-'1-5月'!AO44</f>
        <v>#VALUE!</v>
      </c>
      <c r="AP44" s="26" t="e">
        <f>'1-6月'!AP44-'1-5月'!AP44</f>
        <v>#VALUE!</v>
      </c>
      <c r="AQ44" s="26" t="e">
        <f>'1-6月'!AQ44-'1-5月'!AQ44</f>
        <v>#VALUE!</v>
      </c>
      <c r="AR44" s="26" t="e">
        <f>'1-6月'!AR44-'1-5月'!AR44</f>
        <v>#VALUE!</v>
      </c>
      <c r="AS44" s="26" t="e">
        <f>'1-6月'!AS44-'1-5月'!AS44</f>
        <v>#VALUE!</v>
      </c>
      <c r="AT44" s="26" t="e">
        <f>'1-6月'!AT44-'1-5月'!AT44</f>
        <v>#VALUE!</v>
      </c>
      <c r="AU44" s="26" t="e">
        <f>'1-6月'!AU44-'1-5月'!AU44</f>
        <v>#VALUE!</v>
      </c>
      <c r="AV44" s="26" t="e">
        <f>'1-6月'!AV44-'1-5月'!AV44</f>
        <v>#VALUE!</v>
      </c>
      <c r="AW44" s="26" t="e">
        <f>'1-6月'!AW44-'1-5月'!AW44</f>
        <v>#VALUE!</v>
      </c>
      <c r="AX44" s="26" t="e">
        <f>'1-6月'!AX44-'1-5月'!AX44</f>
        <v>#VALUE!</v>
      </c>
      <c r="AY44" s="36"/>
    </row>
    <row r="45" customHeight="true" spans="1:51">
      <c r="A45" s="11"/>
      <c r="B45" s="14"/>
      <c r="C45" s="10"/>
      <c r="D45" s="15" t="s">
        <v>157</v>
      </c>
      <c r="E45" s="28" t="s">
        <v>158</v>
      </c>
      <c r="F45" s="15" t="s">
        <v>79</v>
      </c>
      <c r="G45" s="26">
        <f>'1-6月'!G45-'1-5月'!G45</f>
        <v>0</v>
      </c>
      <c r="H45" s="26">
        <f>'1-6月'!H45-'1-5月'!H45</f>
        <v>0</v>
      </c>
      <c r="I45" s="26">
        <f>'1-6月'!I45-'1-5月'!I45</f>
        <v>0</v>
      </c>
      <c r="J45" s="26">
        <f>'1-6月'!J45-'1-5月'!J45</f>
        <v>0</v>
      </c>
      <c r="K45" s="26" t="e">
        <f>'1-6月'!K45-'1-5月'!K45</f>
        <v>#VALUE!</v>
      </c>
      <c r="L45" s="26" t="e">
        <f>'1-6月'!L45-'1-5月'!L45</f>
        <v>#VALUE!</v>
      </c>
      <c r="M45" s="26" t="e">
        <f>'1-6月'!M45-'1-5月'!M45</f>
        <v>#VALUE!</v>
      </c>
      <c r="N45" s="26" t="e">
        <f>'1-6月'!N45-'1-5月'!N45</f>
        <v>#VALUE!</v>
      </c>
      <c r="O45" s="26" t="e">
        <f>'1-6月'!O45-'1-5月'!O45</f>
        <v>#VALUE!</v>
      </c>
      <c r="P45" s="26">
        <f>'1-6月'!P45-'1-5月'!P45</f>
        <v>0</v>
      </c>
      <c r="Q45" s="26">
        <f>'1-6月'!Q45-'1-5月'!Q45</f>
        <v>0</v>
      </c>
      <c r="R45" s="26">
        <f>'1-6月'!R45-'1-5月'!R45</f>
        <v>0</v>
      </c>
      <c r="S45" s="26" t="e">
        <f>'1-6月'!S45-'1-5月'!S45</f>
        <v>#VALUE!</v>
      </c>
      <c r="T45" s="26">
        <f>'1-6月'!T45-'1-5月'!T45</f>
        <v>0</v>
      </c>
      <c r="U45" s="26">
        <f>'1-6月'!U45-'1-5月'!U45</f>
        <v>0</v>
      </c>
      <c r="V45" s="26">
        <f>'1-6月'!V45-'1-5月'!V45</f>
        <v>0</v>
      </c>
      <c r="W45" s="26" t="e">
        <f>'1-6月'!W45-'1-5月'!W45</f>
        <v>#VALUE!</v>
      </c>
      <c r="X45" s="26">
        <f>'1-6月'!X45-'1-5月'!X45</f>
        <v>0</v>
      </c>
      <c r="Y45" s="26">
        <f>'1-6月'!Y45-'1-5月'!Y45</f>
        <v>0</v>
      </c>
      <c r="Z45" s="26">
        <f>'1-6月'!Z45-'1-5月'!Z45</f>
        <v>0</v>
      </c>
      <c r="AA45" s="26" t="e">
        <f>'1-6月'!AA45-'1-5月'!AA45</f>
        <v>#VALUE!</v>
      </c>
      <c r="AB45" s="26">
        <f>'1-6月'!AB45-'1-5月'!AB45</f>
        <v>0</v>
      </c>
      <c r="AC45" s="26">
        <f>'1-6月'!AC45-'1-5月'!AC45</f>
        <v>0</v>
      </c>
      <c r="AD45" s="26">
        <f>'1-6月'!AD45-'1-5月'!AD45</f>
        <v>0</v>
      </c>
      <c r="AE45" s="26" t="e">
        <f>'1-6月'!AE45-'1-5月'!AE45</f>
        <v>#VALUE!</v>
      </c>
      <c r="AF45" s="26">
        <f>'1-6月'!AF45-'1-5月'!AF45</f>
        <v>0</v>
      </c>
      <c r="AG45" s="26">
        <f>'1-6月'!AG45-'1-5月'!AG45</f>
        <v>0</v>
      </c>
      <c r="AH45" s="26">
        <f>'1-6月'!AH45-'1-5月'!AH45</f>
        <v>0</v>
      </c>
      <c r="AI45" s="26" t="e">
        <f>'1-6月'!AI45-'1-5月'!AI45</f>
        <v>#VALUE!</v>
      </c>
      <c r="AJ45" s="26">
        <f>'1-6月'!AJ45-'1-5月'!AJ45</f>
        <v>0</v>
      </c>
      <c r="AK45" s="26">
        <f>'1-6月'!AK45-'1-5月'!AK45</f>
        <v>0</v>
      </c>
      <c r="AL45" s="26">
        <f>'1-6月'!AL45-'1-5月'!AL45</f>
        <v>0</v>
      </c>
      <c r="AM45" s="26" t="e">
        <f>'1-6月'!AM45-'1-5月'!AM45</f>
        <v>#VALUE!</v>
      </c>
      <c r="AN45" s="26">
        <f>'1-6月'!AN45-'1-5月'!AN45</f>
        <v>0</v>
      </c>
      <c r="AO45" s="26">
        <f>'1-6月'!AO45-'1-5月'!AO45</f>
        <v>0</v>
      </c>
      <c r="AP45" s="26">
        <f>'1-6月'!AP45-'1-5月'!AP45</f>
        <v>0</v>
      </c>
      <c r="AQ45" s="26" t="e">
        <f>'1-6月'!AQ45-'1-5月'!AQ45</f>
        <v>#VALUE!</v>
      </c>
      <c r="AR45" s="26" t="e">
        <f>'1-6月'!AR45-'1-5月'!AR45</f>
        <v>#VALUE!</v>
      </c>
      <c r="AS45" s="26" t="e">
        <f>'1-6月'!AS45-'1-5月'!AS45</f>
        <v>#VALUE!</v>
      </c>
      <c r="AT45" s="26" t="e">
        <f>'1-6月'!AT45-'1-5月'!AT45</f>
        <v>#VALUE!</v>
      </c>
      <c r="AU45" s="26" t="e">
        <f>'1-6月'!AU45-'1-5月'!AU45</f>
        <v>#VALUE!</v>
      </c>
      <c r="AV45" s="26" t="e">
        <f>'1-6月'!AV45-'1-5月'!AV45</f>
        <v>#VALUE!</v>
      </c>
      <c r="AW45" s="26" t="e">
        <f>'1-6月'!AW45-'1-5月'!AW45</f>
        <v>#VALUE!</v>
      </c>
      <c r="AX45" s="26" t="e">
        <f>'1-6月'!AX45-'1-5月'!AX45</f>
        <v>#VALUE!</v>
      </c>
      <c r="AY45" s="36"/>
    </row>
    <row r="46" customHeight="true" spans="1:51">
      <c r="A46" s="11"/>
      <c r="B46" s="14"/>
      <c r="C46" s="10"/>
      <c r="D46" s="15"/>
      <c r="E46" s="28" t="s">
        <v>154</v>
      </c>
      <c r="F46" s="15" t="s">
        <v>79</v>
      </c>
      <c r="G46" s="26">
        <f>'1-6月'!G46-'1-5月'!G46</f>
        <v>967</v>
      </c>
      <c r="H46" s="26">
        <f>'1-6月'!H46-'1-5月'!H46</f>
        <v>0</v>
      </c>
      <c r="I46" s="26">
        <f>'1-6月'!I46-'1-5月'!I46</f>
        <v>0</v>
      </c>
      <c r="J46" s="26">
        <f>'1-6月'!J46-'1-5月'!J46</f>
        <v>0</v>
      </c>
      <c r="K46" s="26" t="e">
        <f>'1-6月'!K46-'1-5月'!K46</f>
        <v>#VALUE!</v>
      </c>
      <c r="L46" s="26" t="e">
        <f>'1-6月'!L46-'1-5月'!L46</f>
        <v>#VALUE!</v>
      </c>
      <c r="M46" s="26" t="e">
        <f>'1-6月'!M46-'1-5月'!M46</f>
        <v>#VALUE!</v>
      </c>
      <c r="N46" s="26" t="e">
        <f>'1-6月'!N46-'1-5月'!N46</f>
        <v>#VALUE!</v>
      </c>
      <c r="O46" s="26" t="e">
        <f>'1-6月'!O46-'1-5月'!O46</f>
        <v>#VALUE!</v>
      </c>
      <c r="P46" s="26" t="e">
        <f>'1-6月'!P46-'1-5月'!P46</f>
        <v>#VALUE!</v>
      </c>
      <c r="Q46" s="26">
        <f>'1-6月'!Q46-'1-5月'!Q46</f>
        <v>2</v>
      </c>
      <c r="R46" s="26">
        <f>'1-6月'!R46-'1-5月'!R46</f>
        <v>0</v>
      </c>
      <c r="S46" s="26" t="e">
        <f>'1-6月'!S46-'1-5月'!S46</f>
        <v>#VALUE!</v>
      </c>
      <c r="T46" s="26" t="e">
        <f>'1-6月'!T46-'1-5月'!T46</f>
        <v>#VALUE!</v>
      </c>
      <c r="U46" s="26">
        <f>'1-6月'!U46-'1-5月'!U46</f>
        <v>-1</v>
      </c>
      <c r="V46" s="26">
        <f>'1-6月'!V46-'1-5月'!V46</f>
        <v>0</v>
      </c>
      <c r="W46" s="26" t="e">
        <f>'1-6月'!W46-'1-5月'!W46</f>
        <v>#VALUE!</v>
      </c>
      <c r="X46" s="26" t="e">
        <f>'1-6月'!X46-'1-5月'!X46</f>
        <v>#VALUE!</v>
      </c>
      <c r="Y46" s="26">
        <f>'1-6月'!Y46-'1-5月'!Y46</f>
        <v>1</v>
      </c>
      <c r="Z46" s="26">
        <f>'1-6月'!Z46-'1-5月'!Z46</f>
        <v>0</v>
      </c>
      <c r="AA46" s="26" t="e">
        <f>'1-6月'!AA46-'1-5月'!AA46</f>
        <v>#VALUE!</v>
      </c>
      <c r="AB46" s="26" t="e">
        <f>'1-6月'!AB46-'1-5月'!AB46</f>
        <v>#VALUE!</v>
      </c>
      <c r="AC46" s="26">
        <f>'1-6月'!AC46-'1-5月'!AC46</f>
        <v>17</v>
      </c>
      <c r="AD46" s="26">
        <f>'1-6月'!AD46-'1-5月'!AD46</f>
        <v>0</v>
      </c>
      <c r="AE46" s="26" t="e">
        <f>'1-6月'!AE46-'1-5月'!AE46</f>
        <v>#VALUE!</v>
      </c>
      <c r="AF46" s="26" t="e">
        <f>'1-6月'!AF46-'1-5月'!AF46</f>
        <v>#VALUE!</v>
      </c>
      <c r="AG46" s="26">
        <f>'1-6月'!AG46-'1-5月'!AG46</f>
        <v>19</v>
      </c>
      <c r="AH46" s="26">
        <f>'1-6月'!AH46-'1-5月'!AH46</f>
        <v>0</v>
      </c>
      <c r="AI46" s="26" t="e">
        <f>'1-6月'!AI46-'1-5月'!AI46</f>
        <v>#VALUE!</v>
      </c>
      <c r="AJ46" s="26" t="e">
        <f>'1-6月'!AJ46-'1-5月'!AJ46</f>
        <v>#VALUE!</v>
      </c>
      <c r="AK46" s="26">
        <f>'1-6月'!AK46-'1-5月'!AK46</f>
        <v>4</v>
      </c>
      <c r="AL46" s="26">
        <f>'1-6月'!AL46-'1-5月'!AL46</f>
        <v>0</v>
      </c>
      <c r="AM46" s="26" t="e">
        <f>'1-6月'!AM46-'1-5月'!AM46</f>
        <v>#VALUE!</v>
      </c>
      <c r="AN46" s="26">
        <f>'1-6月'!AN46-'1-5月'!AN46</f>
        <v>0</v>
      </c>
      <c r="AO46" s="26">
        <f>'1-6月'!AO46-'1-5月'!AO46</f>
        <v>0</v>
      </c>
      <c r="AP46" s="26">
        <f>'1-6月'!AP46-'1-5月'!AP46</f>
        <v>0</v>
      </c>
      <c r="AQ46" s="26" t="e">
        <f>'1-6月'!AQ46-'1-5月'!AQ46</f>
        <v>#VALUE!</v>
      </c>
      <c r="AR46" s="26" t="e">
        <f>'1-6月'!AR46-'1-5月'!AR46</f>
        <v>#VALUE!</v>
      </c>
      <c r="AS46" s="26" t="e">
        <f>'1-6月'!AS46-'1-5月'!AS46</f>
        <v>#VALUE!</v>
      </c>
      <c r="AT46" s="26" t="e">
        <f>'1-6月'!AT46-'1-5月'!AT46</f>
        <v>#VALUE!</v>
      </c>
      <c r="AU46" s="26" t="e">
        <f>'1-6月'!AU46-'1-5月'!AU46</f>
        <v>#VALUE!</v>
      </c>
      <c r="AV46" s="26" t="e">
        <f>'1-6月'!AV46-'1-5月'!AV46</f>
        <v>#VALUE!</v>
      </c>
      <c r="AW46" s="26" t="e">
        <f>'1-6月'!AW46-'1-5月'!AW46</f>
        <v>#VALUE!</v>
      </c>
      <c r="AX46" s="26" t="e">
        <f>'1-6月'!AX46-'1-5月'!AX46</f>
        <v>#VALUE!</v>
      </c>
      <c r="AY46" s="36"/>
    </row>
    <row r="47" customHeight="true" spans="1:51">
      <c r="A47" s="11"/>
      <c r="B47" s="14"/>
      <c r="C47" s="10"/>
      <c r="D47" s="15" t="s">
        <v>164</v>
      </c>
      <c r="E47" s="28" t="s">
        <v>158</v>
      </c>
      <c r="F47" s="15" t="s">
        <v>79</v>
      </c>
      <c r="G47" s="26">
        <f>'1-6月'!G47-'1-5月'!G47</f>
        <v>0</v>
      </c>
      <c r="H47" s="26">
        <f>'1-6月'!H47-'1-5月'!H47</f>
        <v>0</v>
      </c>
      <c r="I47" s="26">
        <f>'1-6月'!I47-'1-5月'!I47</f>
        <v>0</v>
      </c>
      <c r="J47" s="26">
        <f>'1-6月'!J47-'1-5月'!J47</f>
        <v>0</v>
      </c>
      <c r="K47" s="26" t="e">
        <f>'1-6月'!K47-'1-5月'!K47</f>
        <v>#VALUE!</v>
      </c>
      <c r="L47" s="26" t="e">
        <f>'1-6月'!L47-'1-5月'!L47</f>
        <v>#VALUE!</v>
      </c>
      <c r="M47" s="26" t="e">
        <f>'1-6月'!M47-'1-5月'!M47</f>
        <v>#VALUE!</v>
      </c>
      <c r="N47" s="26" t="e">
        <f>'1-6月'!N47-'1-5月'!N47</f>
        <v>#VALUE!</v>
      </c>
      <c r="O47" s="26" t="e">
        <f>'1-6月'!O47-'1-5月'!O47</f>
        <v>#VALUE!</v>
      </c>
      <c r="P47" s="26">
        <f>'1-6月'!P47-'1-5月'!P47</f>
        <v>0</v>
      </c>
      <c r="Q47" s="26">
        <f>'1-6月'!Q47-'1-5月'!Q47</f>
        <v>0</v>
      </c>
      <c r="R47" s="26">
        <f>'1-6月'!R47-'1-5月'!R47</f>
        <v>0</v>
      </c>
      <c r="S47" s="26" t="e">
        <f>'1-6月'!S47-'1-5月'!S47</f>
        <v>#VALUE!</v>
      </c>
      <c r="T47" s="26">
        <f>'1-6月'!T47-'1-5月'!T47</f>
        <v>0</v>
      </c>
      <c r="U47" s="26">
        <f>'1-6月'!U47-'1-5月'!U47</f>
        <v>0</v>
      </c>
      <c r="V47" s="26">
        <f>'1-6月'!V47-'1-5月'!V47</f>
        <v>0</v>
      </c>
      <c r="W47" s="26" t="e">
        <f>'1-6月'!W47-'1-5月'!W47</f>
        <v>#VALUE!</v>
      </c>
      <c r="X47" s="26">
        <f>'1-6月'!X47-'1-5月'!X47</f>
        <v>0</v>
      </c>
      <c r="Y47" s="26">
        <f>'1-6月'!Y47-'1-5月'!Y47</f>
        <v>0</v>
      </c>
      <c r="Z47" s="26">
        <f>'1-6月'!Z47-'1-5月'!Z47</f>
        <v>0</v>
      </c>
      <c r="AA47" s="26" t="e">
        <f>'1-6月'!AA47-'1-5月'!AA47</f>
        <v>#VALUE!</v>
      </c>
      <c r="AB47" s="26">
        <f>'1-6月'!AB47-'1-5月'!AB47</f>
        <v>0</v>
      </c>
      <c r="AC47" s="26">
        <f>'1-6月'!AC47-'1-5月'!AC47</f>
        <v>0</v>
      </c>
      <c r="AD47" s="26">
        <f>'1-6月'!AD47-'1-5月'!AD47</f>
        <v>0</v>
      </c>
      <c r="AE47" s="26" t="e">
        <f>'1-6月'!AE47-'1-5月'!AE47</f>
        <v>#VALUE!</v>
      </c>
      <c r="AF47" s="26">
        <f>'1-6月'!AF47-'1-5月'!AF47</f>
        <v>0</v>
      </c>
      <c r="AG47" s="26">
        <f>'1-6月'!AG47-'1-5月'!AG47</f>
        <v>0</v>
      </c>
      <c r="AH47" s="26">
        <f>'1-6月'!AH47-'1-5月'!AH47</f>
        <v>0</v>
      </c>
      <c r="AI47" s="26" t="e">
        <f>'1-6月'!AI47-'1-5月'!AI47</f>
        <v>#VALUE!</v>
      </c>
      <c r="AJ47" s="26">
        <f>'1-6月'!AJ47-'1-5月'!AJ47</f>
        <v>0</v>
      </c>
      <c r="AK47" s="26">
        <f>'1-6月'!AK47-'1-5月'!AK47</f>
        <v>0</v>
      </c>
      <c r="AL47" s="26">
        <f>'1-6月'!AL47-'1-5月'!AL47</f>
        <v>0</v>
      </c>
      <c r="AM47" s="26" t="e">
        <f>'1-6月'!AM47-'1-5月'!AM47</f>
        <v>#VALUE!</v>
      </c>
      <c r="AN47" s="26">
        <f>'1-6月'!AN47-'1-5月'!AN47</f>
        <v>0</v>
      </c>
      <c r="AO47" s="26">
        <f>'1-6月'!AO47-'1-5月'!AO47</f>
        <v>0</v>
      </c>
      <c r="AP47" s="26">
        <f>'1-6月'!AP47-'1-5月'!AP47</f>
        <v>0</v>
      </c>
      <c r="AQ47" s="26" t="e">
        <f>'1-6月'!AQ47-'1-5月'!AQ47</f>
        <v>#VALUE!</v>
      </c>
      <c r="AR47" s="26" t="e">
        <f>'1-6月'!AR47-'1-5月'!AR47</f>
        <v>#VALUE!</v>
      </c>
      <c r="AS47" s="26" t="e">
        <f>'1-6月'!AS47-'1-5月'!AS47</f>
        <v>#VALUE!</v>
      </c>
      <c r="AT47" s="26" t="e">
        <f>'1-6月'!AT47-'1-5月'!AT47</f>
        <v>#VALUE!</v>
      </c>
      <c r="AU47" s="26" t="e">
        <f>'1-6月'!AU47-'1-5月'!AU47</f>
        <v>#VALUE!</v>
      </c>
      <c r="AV47" s="26" t="e">
        <f>'1-6月'!AV47-'1-5月'!AV47</f>
        <v>#VALUE!</v>
      </c>
      <c r="AW47" s="26" t="e">
        <f>'1-6月'!AW47-'1-5月'!AW47</f>
        <v>#VALUE!</v>
      </c>
      <c r="AX47" s="26" t="e">
        <f>'1-6月'!AX47-'1-5月'!AX47</f>
        <v>#VALUE!</v>
      </c>
      <c r="AY47" s="36"/>
    </row>
    <row r="48" customHeight="true" spans="1:51">
      <c r="A48" s="11"/>
      <c r="B48" s="14"/>
      <c r="C48" s="10"/>
      <c r="D48" s="15"/>
      <c r="E48" s="28" t="s">
        <v>154</v>
      </c>
      <c r="F48" s="15" t="s">
        <v>79</v>
      </c>
      <c r="G48" s="26">
        <f>'1-6月'!G48-'1-5月'!G48</f>
        <v>-74</v>
      </c>
      <c r="H48" s="26">
        <f>'1-6月'!H48-'1-5月'!H48</f>
        <v>0</v>
      </c>
      <c r="I48" s="26">
        <f>'1-6月'!I48-'1-5月'!I48</f>
        <v>0</v>
      </c>
      <c r="J48" s="26">
        <f>'1-6月'!J48-'1-5月'!J48</f>
        <v>0</v>
      </c>
      <c r="K48" s="26" t="e">
        <f>'1-6月'!K48-'1-5月'!K48</f>
        <v>#VALUE!</v>
      </c>
      <c r="L48" s="26" t="e">
        <f>'1-6月'!L48-'1-5月'!L48</f>
        <v>#VALUE!</v>
      </c>
      <c r="M48" s="26" t="e">
        <f>'1-6月'!M48-'1-5月'!M48</f>
        <v>#VALUE!</v>
      </c>
      <c r="N48" s="26" t="e">
        <f>'1-6月'!N48-'1-5月'!N48</f>
        <v>#VALUE!</v>
      </c>
      <c r="O48" s="26" t="e">
        <f>'1-6月'!O48-'1-5月'!O48</f>
        <v>#VALUE!</v>
      </c>
      <c r="P48" s="26" t="e">
        <f>'1-6月'!P48-'1-5月'!P48</f>
        <v>#VALUE!</v>
      </c>
      <c r="Q48" s="26">
        <f>'1-6月'!Q48-'1-5月'!Q48</f>
        <v>-9</v>
      </c>
      <c r="R48" s="26">
        <f>'1-6月'!R48-'1-5月'!R48</f>
        <v>0</v>
      </c>
      <c r="S48" s="26" t="e">
        <f>'1-6月'!S48-'1-5月'!S48</f>
        <v>#VALUE!</v>
      </c>
      <c r="T48" s="26" t="e">
        <f>'1-6月'!T48-'1-5月'!T48</f>
        <v>#VALUE!</v>
      </c>
      <c r="U48" s="26">
        <f>'1-6月'!U48-'1-5月'!U48</f>
        <v>-1</v>
      </c>
      <c r="V48" s="26">
        <f>'1-6月'!V48-'1-5月'!V48</f>
        <v>0</v>
      </c>
      <c r="W48" s="26" t="e">
        <f>'1-6月'!W48-'1-5月'!W48</f>
        <v>#VALUE!</v>
      </c>
      <c r="X48" s="26" t="e">
        <f>'1-6月'!X48-'1-5月'!X48</f>
        <v>#VALUE!</v>
      </c>
      <c r="Y48" s="26">
        <f>'1-6月'!Y48-'1-5月'!Y48</f>
        <v>-5</v>
      </c>
      <c r="Z48" s="26">
        <f>'1-6月'!Z48-'1-5月'!Z48</f>
        <v>0</v>
      </c>
      <c r="AA48" s="26" t="e">
        <f>'1-6月'!AA48-'1-5月'!AA48</f>
        <v>#VALUE!</v>
      </c>
      <c r="AB48" s="26" t="e">
        <f>'1-6月'!AB48-'1-5月'!AB48</f>
        <v>#VALUE!</v>
      </c>
      <c r="AC48" s="26">
        <f>'1-6月'!AC48-'1-5月'!AC48</f>
        <v>-44</v>
      </c>
      <c r="AD48" s="26">
        <f>'1-6月'!AD48-'1-5月'!AD48</f>
        <v>0</v>
      </c>
      <c r="AE48" s="26" t="e">
        <f>'1-6月'!AE48-'1-5月'!AE48</f>
        <v>#VALUE!</v>
      </c>
      <c r="AF48" s="26" t="e">
        <f>'1-6月'!AF48-'1-5月'!AF48</f>
        <v>#VALUE!</v>
      </c>
      <c r="AG48" s="26">
        <f>'1-6月'!AG48-'1-5月'!AG48</f>
        <v>-17</v>
      </c>
      <c r="AH48" s="26">
        <f>'1-6月'!AH48-'1-5月'!AH48</f>
        <v>0</v>
      </c>
      <c r="AI48" s="26" t="e">
        <f>'1-6月'!AI48-'1-5月'!AI48</f>
        <v>#VALUE!</v>
      </c>
      <c r="AJ48" s="26" t="e">
        <f>'1-6月'!AJ48-'1-5月'!AJ48</f>
        <v>#VALUE!</v>
      </c>
      <c r="AK48" s="26">
        <f>'1-6月'!AK48-'1-5月'!AK48</f>
        <v>5</v>
      </c>
      <c r="AL48" s="26">
        <f>'1-6月'!AL48-'1-5月'!AL48</f>
        <v>0</v>
      </c>
      <c r="AM48" s="26" t="e">
        <f>'1-6月'!AM48-'1-5月'!AM48</f>
        <v>#VALUE!</v>
      </c>
      <c r="AN48" s="26" t="e">
        <f>'1-6月'!AN48-'1-5月'!AN48</f>
        <v>#VALUE!</v>
      </c>
      <c r="AO48" s="26">
        <f>'1-6月'!AO48-'1-5月'!AO48</f>
        <v>-3</v>
      </c>
      <c r="AP48" s="26">
        <f>'1-6月'!AP48-'1-5月'!AP48</f>
        <v>0</v>
      </c>
      <c r="AQ48" s="26" t="e">
        <f>'1-6月'!AQ48-'1-5月'!AQ48</f>
        <v>#VALUE!</v>
      </c>
      <c r="AR48" s="26" t="e">
        <f>'1-6月'!AR48-'1-5月'!AR48</f>
        <v>#VALUE!</v>
      </c>
      <c r="AS48" s="26" t="e">
        <f>'1-6月'!AS48-'1-5月'!AS48</f>
        <v>#VALUE!</v>
      </c>
      <c r="AT48" s="26" t="e">
        <f>'1-6月'!AT48-'1-5月'!AT48</f>
        <v>#VALUE!</v>
      </c>
      <c r="AU48" s="26" t="e">
        <f>'1-6月'!AU48-'1-5月'!AU48</f>
        <v>#VALUE!</v>
      </c>
      <c r="AV48" s="26" t="e">
        <f>'1-6月'!AV48-'1-5月'!AV48</f>
        <v>#VALUE!</v>
      </c>
      <c r="AW48" s="26" t="e">
        <f>'1-6月'!AW48-'1-5月'!AW48</f>
        <v>#VALUE!</v>
      </c>
      <c r="AX48" s="26" t="e">
        <f>'1-6月'!AX48-'1-5月'!AX48</f>
        <v>#VALUE!</v>
      </c>
      <c r="AY48" s="36"/>
    </row>
    <row r="49" customHeight="true" spans="1:51">
      <c r="A49" s="11"/>
      <c r="B49" s="14"/>
      <c r="C49" s="10"/>
      <c r="D49" s="15" t="s">
        <v>171</v>
      </c>
      <c r="E49" s="28" t="s">
        <v>158</v>
      </c>
      <c r="F49" s="15" t="s">
        <v>79</v>
      </c>
      <c r="G49" s="26">
        <f>'1-6月'!G49-'1-5月'!G49</f>
        <v>0</v>
      </c>
      <c r="H49" s="26">
        <f>'1-6月'!H49-'1-5月'!H49</f>
        <v>0</v>
      </c>
      <c r="I49" s="26">
        <f>'1-6月'!I49-'1-5月'!I49</f>
        <v>0</v>
      </c>
      <c r="J49" s="26">
        <f>'1-6月'!J49-'1-5月'!J49</f>
        <v>0</v>
      </c>
      <c r="K49" s="26" t="e">
        <f>'1-6月'!K49-'1-5月'!K49</f>
        <v>#VALUE!</v>
      </c>
      <c r="L49" s="26" t="e">
        <f>'1-6月'!L49-'1-5月'!L49</f>
        <v>#VALUE!</v>
      </c>
      <c r="M49" s="26" t="e">
        <f>'1-6月'!M49-'1-5月'!M49</f>
        <v>#VALUE!</v>
      </c>
      <c r="N49" s="26" t="e">
        <f>'1-6月'!N49-'1-5月'!N49</f>
        <v>#VALUE!</v>
      </c>
      <c r="O49" s="26" t="e">
        <f>'1-6月'!O49-'1-5月'!O49</f>
        <v>#VALUE!</v>
      </c>
      <c r="P49" s="26">
        <f>'1-6月'!P49-'1-5月'!P49</f>
        <v>0</v>
      </c>
      <c r="Q49" s="26">
        <f>'1-6月'!Q49-'1-5月'!Q49</f>
        <v>0</v>
      </c>
      <c r="R49" s="26">
        <f>'1-6月'!R49-'1-5月'!R49</f>
        <v>0</v>
      </c>
      <c r="S49" s="26" t="e">
        <f>'1-6月'!S49-'1-5月'!S49</f>
        <v>#VALUE!</v>
      </c>
      <c r="T49" s="26">
        <f>'1-6月'!T49-'1-5月'!T49</f>
        <v>0</v>
      </c>
      <c r="U49" s="26">
        <f>'1-6月'!U49-'1-5月'!U49</f>
        <v>0</v>
      </c>
      <c r="V49" s="26">
        <f>'1-6月'!V49-'1-5月'!V49</f>
        <v>0</v>
      </c>
      <c r="W49" s="26" t="e">
        <f>'1-6月'!W49-'1-5月'!W49</f>
        <v>#VALUE!</v>
      </c>
      <c r="X49" s="26">
        <f>'1-6月'!X49-'1-5月'!X49</f>
        <v>0</v>
      </c>
      <c r="Y49" s="26">
        <f>'1-6月'!Y49-'1-5月'!Y49</f>
        <v>0</v>
      </c>
      <c r="Z49" s="26">
        <f>'1-6月'!Z49-'1-5月'!Z49</f>
        <v>0</v>
      </c>
      <c r="AA49" s="26" t="e">
        <f>'1-6月'!AA49-'1-5月'!AA49</f>
        <v>#VALUE!</v>
      </c>
      <c r="AB49" s="26">
        <f>'1-6月'!AB49-'1-5月'!AB49</f>
        <v>0</v>
      </c>
      <c r="AC49" s="26">
        <f>'1-6月'!AC49-'1-5月'!AC49</f>
        <v>0</v>
      </c>
      <c r="AD49" s="26">
        <f>'1-6月'!AD49-'1-5月'!AD49</f>
        <v>0</v>
      </c>
      <c r="AE49" s="26" t="e">
        <f>'1-6月'!AE49-'1-5月'!AE49</f>
        <v>#VALUE!</v>
      </c>
      <c r="AF49" s="26">
        <f>'1-6月'!AF49-'1-5月'!AF49</f>
        <v>0</v>
      </c>
      <c r="AG49" s="26">
        <f>'1-6月'!AG49-'1-5月'!AG49</f>
        <v>0</v>
      </c>
      <c r="AH49" s="26">
        <f>'1-6月'!AH49-'1-5月'!AH49</f>
        <v>0</v>
      </c>
      <c r="AI49" s="26" t="e">
        <f>'1-6月'!AI49-'1-5月'!AI49</f>
        <v>#VALUE!</v>
      </c>
      <c r="AJ49" s="26">
        <f>'1-6月'!AJ49-'1-5月'!AJ49</f>
        <v>0</v>
      </c>
      <c r="AK49" s="26">
        <f>'1-6月'!AK49-'1-5月'!AK49</f>
        <v>0</v>
      </c>
      <c r="AL49" s="26">
        <f>'1-6月'!AL49-'1-5月'!AL49</f>
        <v>0</v>
      </c>
      <c r="AM49" s="26" t="e">
        <f>'1-6月'!AM49-'1-5月'!AM49</f>
        <v>#VALUE!</v>
      </c>
      <c r="AN49" s="26">
        <f>'1-6月'!AN49-'1-5月'!AN49</f>
        <v>0</v>
      </c>
      <c r="AO49" s="26">
        <f>'1-6月'!AO49-'1-5月'!AO49</f>
        <v>0</v>
      </c>
      <c r="AP49" s="26">
        <f>'1-6月'!AP49-'1-5月'!AP49</f>
        <v>0</v>
      </c>
      <c r="AQ49" s="26" t="e">
        <f>'1-6月'!AQ49-'1-5月'!AQ49</f>
        <v>#VALUE!</v>
      </c>
      <c r="AR49" s="26" t="e">
        <f>'1-6月'!AR49-'1-5月'!AR49</f>
        <v>#VALUE!</v>
      </c>
      <c r="AS49" s="26" t="e">
        <f>'1-6月'!AS49-'1-5月'!AS49</f>
        <v>#VALUE!</v>
      </c>
      <c r="AT49" s="26" t="e">
        <f>'1-6月'!AT49-'1-5月'!AT49</f>
        <v>#VALUE!</v>
      </c>
      <c r="AU49" s="26" t="e">
        <f>'1-6月'!AU49-'1-5月'!AU49</f>
        <v>#VALUE!</v>
      </c>
      <c r="AV49" s="26" t="e">
        <f>'1-6月'!AV49-'1-5月'!AV49</f>
        <v>#VALUE!</v>
      </c>
      <c r="AW49" s="26" t="e">
        <f>'1-6月'!AW49-'1-5月'!AW49</f>
        <v>#VALUE!</v>
      </c>
      <c r="AX49" s="26" t="e">
        <f>'1-6月'!AX49-'1-5月'!AX49</f>
        <v>#VALUE!</v>
      </c>
      <c r="AY49" s="36"/>
    </row>
    <row r="50" customHeight="true" spans="1:51">
      <c r="A50" s="11"/>
      <c r="B50" s="14"/>
      <c r="C50" s="10"/>
      <c r="D50" s="15"/>
      <c r="E50" s="28" t="s">
        <v>154</v>
      </c>
      <c r="F50" s="15" t="s">
        <v>79</v>
      </c>
      <c r="G50" s="26">
        <f>'1-6月'!G50-'1-5月'!G50</f>
        <v>61</v>
      </c>
      <c r="H50" s="26">
        <f>'1-6月'!H50-'1-5月'!H50</f>
        <v>0</v>
      </c>
      <c r="I50" s="26">
        <f>'1-6月'!I50-'1-5月'!I50</f>
        <v>0</v>
      </c>
      <c r="J50" s="26">
        <f>'1-6月'!J50-'1-5月'!J50</f>
        <v>0</v>
      </c>
      <c r="K50" s="26" t="e">
        <f>'1-6月'!K50-'1-5月'!K50</f>
        <v>#VALUE!</v>
      </c>
      <c r="L50" s="26" t="e">
        <f>'1-6月'!L50-'1-5月'!L50</f>
        <v>#VALUE!</v>
      </c>
      <c r="M50" s="26" t="e">
        <f>'1-6月'!M50-'1-5月'!M50</f>
        <v>#VALUE!</v>
      </c>
      <c r="N50" s="26" t="e">
        <f>'1-6月'!N50-'1-5月'!N50</f>
        <v>#VALUE!</v>
      </c>
      <c r="O50" s="26" t="e">
        <f>'1-6月'!O50-'1-5月'!O50</f>
        <v>#VALUE!</v>
      </c>
      <c r="P50" s="26" t="e">
        <f>'1-6月'!P50-'1-5月'!P50</f>
        <v>#VALUE!</v>
      </c>
      <c r="Q50" s="26">
        <f>'1-6月'!Q50-'1-5月'!Q50</f>
        <v>0</v>
      </c>
      <c r="R50" s="26">
        <f>'1-6月'!R50-'1-5月'!R50</f>
        <v>0</v>
      </c>
      <c r="S50" s="26" t="e">
        <f>'1-6月'!S50-'1-5月'!S50</f>
        <v>#VALUE!</v>
      </c>
      <c r="T50" s="26" t="e">
        <f>'1-6月'!T50-'1-5月'!T50</f>
        <v>#VALUE!</v>
      </c>
      <c r="U50" s="26">
        <f>'1-6月'!U50-'1-5月'!U50</f>
        <v>-1</v>
      </c>
      <c r="V50" s="26">
        <f>'1-6月'!V50-'1-5月'!V50</f>
        <v>0</v>
      </c>
      <c r="W50" s="26" t="e">
        <f>'1-6月'!W50-'1-5月'!W50</f>
        <v>#VALUE!</v>
      </c>
      <c r="X50" s="26" t="e">
        <f>'1-6月'!X50-'1-5月'!X50</f>
        <v>#VALUE!</v>
      </c>
      <c r="Y50" s="26">
        <f>'1-6月'!Y50-'1-5月'!Y50</f>
        <v>1</v>
      </c>
      <c r="Z50" s="26">
        <f>'1-6月'!Z50-'1-5月'!Z50</f>
        <v>0</v>
      </c>
      <c r="AA50" s="26" t="e">
        <f>'1-6月'!AA50-'1-5月'!AA50</f>
        <v>#VALUE!</v>
      </c>
      <c r="AB50" s="26" t="e">
        <f>'1-6月'!AB50-'1-5月'!AB50</f>
        <v>#VALUE!</v>
      </c>
      <c r="AC50" s="26">
        <f>'1-6月'!AC50-'1-5月'!AC50</f>
        <v>12</v>
      </c>
      <c r="AD50" s="26">
        <f>'1-6月'!AD50-'1-5月'!AD50</f>
        <v>0</v>
      </c>
      <c r="AE50" s="26" t="e">
        <f>'1-6月'!AE50-'1-5月'!AE50</f>
        <v>#VALUE!</v>
      </c>
      <c r="AF50" s="26" t="e">
        <f>'1-6月'!AF50-'1-5月'!AF50</f>
        <v>#VALUE!</v>
      </c>
      <c r="AG50" s="26">
        <f>'1-6月'!AG50-'1-5月'!AG50</f>
        <v>0</v>
      </c>
      <c r="AH50" s="26">
        <f>'1-6月'!AH50-'1-5月'!AH50</f>
        <v>0</v>
      </c>
      <c r="AI50" s="26" t="e">
        <f>'1-6月'!AI50-'1-5月'!AI50</f>
        <v>#VALUE!</v>
      </c>
      <c r="AJ50" s="26">
        <f>'1-6月'!AJ50-'1-5月'!AJ50</f>
        <v>0</v>
      </c>
      <c r="AK50" s="26">
        <f>'1-6月'!AK50-'1-5月'!AK50</f>
        <v>0</v>
      </c>
      <c r="AL50" s="26">
        <f>'1-6月'!AL50-'1-5月'!AL50</f>
        <v>0</v>
      </c>
      <c r="AM50" s="26" t="e">
        <f>'1-6月'!AM50-'1-5月'!AM50</f>
        <v>#VALUE!</v>
      </c>
      <c r="AN50" s="26" t="e">
        <f>'1-6月'!AN50-'1-5月'!AN50</f>
        <v>#VALUE!</v>
      </c>
      <c r="AO50" s="26">
        <f>'1-6月'!AO50-'1-5月'!AO50</f>
        <v>49</v>
      </c>
      <c r="AP50" s="26">
        <f>'1-6月'!AP50-'1-5月'!AP50</f>
        <v>0</v>
      </c>
      <c r="AQ50" s="26" t="e">
        <f>'1-6月'!AQ50-'1-5月'!AQ50</f>
        <v>#VALUE!</v>
      </c>
      <c r="AR50" s="26" t="e">
        <f>'1-6月'!AR50-'1-5月'!AR50</f>
        <v>#VALUE!</v>
      </c>
      <c r="AS50" s="26" t="e">
        <f>'1-6月'!AS50-'1-5月'!AS50</f>
        <v>#VALUE!</v>
      </c>
      <c r="AT50" s="26" t="e">
        <f>'1-6月'!AT50-'1-5月'!AT50</f>
        <v>#VALUE!</v>
      </c>
      <c r="AU50" s="26" t="e">
        <f>'1-6月'!AU50-'1-5月'!AU50</f>
        <v>#VALUE!</v>
      </c>
      <c r="AV50" s="26" t="e">
        <f>'1-6月'!AV50-'1-5月'!AV50</f>
        <v>#VALUE!</v>
      </c>
      <c r="AW50" s="26" t="e">
        <f>'1-6月'!AW50-'1-5月'!AW50</f>
        <v>#VALUE!</v>
      </c>
      <c r="AX50" s="26" t="e">
        <f>'1-6月'!AX50-'1-5月'!AX50</f>
        <v>#VALUE!</v>
      </c>
      <c r="AY50" s="35"/>
    </row>
    <row r="51" customHeight="true" spans="1:51">
      <c r="A51" s="11"/>
      <c r="B51" s="13">
        <v>20</v>
      </c>
      <c r="C51" s="10" t="s">
        <v>177</v>
      </c>
      <c r="D51" s="17" t="s">
        <v>178</v>
      </c>
      <c r="E51" s="29" t="s">
        <v>179</v>
      </c>
      <c r="F51" s="15" t="s">
        <v>25</v>
      </c>
      <c r="G51" s="26">
        <f>'1-6月'!G51-'1-5月'!G51</f>
        <v>0</v>
      </c>
      <c r="H51" s="26" t="e">
        <f>'1-6月'!H51-'1-5月'!H51</f>
        <v>#VALUE!</v>
      </c>
      <c r="I51" s="26" t="e">
        <f>'1-6月'!I51-'1-5月'!I51</f>
        <v>#VALUE!</v>
      </c>
      <c r="J51" s="26" t="e">
        <f>'1-6月'!J51-'1-5月'!J51</f>
        <v>#VALUE!</v>
      </c>
      <c r="K51" s="26" t="e">
        <f>'1-6月'!K51-'1-5月'!K51</f>
        <v>#VALUE!</v>
      </c>
      <c r="L51" s="26" t="e">
        <f>'1-6月'!L51-'1-5月'!L51</f>
        <v>#VALUE!</v>
      </c>
      <c r="M51" s="26" t="e">
        <f>'1-6月'!M51-'1-5月'!M51</f>
        <v>#VALUE!</v>
      </c>
      <c r="N51" s="26" t="e">
        <f>'1-6月'!N51-'1-5月'!N51</f>
        <v>#VALUE!</v>
      </c>
      <c r="O51" s="26">
        <f>'1-6月'!O51-'1-5月'!O51</f>
        <v>0</v>
      </c>
      <c r="P51" s="26">
        <f>'1-6月'!P51-'1-5月'!P51</f>
        <v>-1300</v>
      </c>
      <c r="Q51" s="26" t="e">
        <f>'1-6月'!Q51-'1-5月'!Q51</f>
        <v>#VALUE!</v>
      </c>
      <c r="R51" s="26" t="e">
        <f>'1-6月'!R51-'1-5月'!R51</f>
        <v>#VALUE!</v>
      </c>
      <c r="S51" s="26">
        <f>'1-6月'!S51-'1-5月'!S51</f>
        <v>0</v>
      </c>
      <c r="T51" s="26">
        <f>'1-6月'!T51-'1-5月'!T51</f>
        <v>-1300</v>
      </c>
      <c r="U51" s="26" t="e">
        <f>'1-6月'!U51-'1-5月'!U51</f>
        <v>#VALUE!</v>
      </c>
      <c r="V51" s="26" t="e">
        <f>'1-6月'!V51-'1-5月'!V51</f>
        <v>#VALUE!</v>
      </c>
      <c r="W51" s="26">
        <f>'1-6月'!W51-'1-5月'!W51</f>
        <v>0</v>
      </c>
      <c r="X51" s="26">
        <f>'1-6月'!X51-'1-5月'!X51</f>
        <v>-1300</v>
      </c>
      <c r="Y51" s="26" t="e">
        <f>'1-6月'!Y51-'1-5月'!Y51</f>
        <v>#VALUE!</v>
      </c>
      <c r="Z51" s="26" t="e">
        <f>'1-6月'!Z51-'1-5月'!Z51</f>
        <v>#VALUE!</v>
      </c>
      <c r="AA51" s="26">
        <f>'1-6月'!AA51-'1-5月'!AA51</f>
        <v>0</v>
      </c>
      <c r="AB51" s="26">
        <f>'1-6月'!AB51-'1-5月'!AB51</f>
        <v>-1300</v>
      </c>
      <c r="AC51" s="26" t="e">
        <f>'1-6月'!AC51-'1-5月'!AC51</f>
        <v>#VALUE!</v>
      </c>
      <c r="AD51" s="26" t="e">
        <f>'1-6月'!AD51-'1-5月'!AD51</f>
        <v>#VALUE!</v>
      </c>
      <c r="AE51" s="26">
        <f>'1-6月'!AE51-'1-5月'!AE51</f>
        <v>0</v>
      </c>
      <c r="AF51" s="26">
        <f>'1-6月'!AF51-'1-5月'!AF51</f>
        <v>-1300</v>
      </c>
      <c r="AG51" s="26" t="e">
        <f>'1-6月'!AG51-'1-5月'!AG51</f>
        <v>#VALUE!</v>
      </c>
      <c r="AH51" s="26" t="e">
        <f>'1-6月'!AH51-'1-5月'!AH51</f>
        <v>#VALUE!</v>
      </c>
      <c r="AI51" s="26">
        <f>'1-6月'!AI51-'1-5月'!AI51</f>
        <v>0</v>
      </c>
      <c r="AJ51" s="26">
        <f>'1-6月'!AJ51-'1-5月'!AJ51</f>
        <v>-1300</v>
      </c>
      <c r="AK51" s="26" t="e">
        <f>'1-6月'!AK51-'1-5月'!AK51</f>
        <v>#VALUE!</v>
      </c>
      <c r="AL51" s="26" t="e">
        <f>'1-6月'!AL51-'1-5月'!AL51</f>
        <v>#VALUE!</v>
      </c>
      <c r="AM51" s="26">
        <f>'1-6月'!AM51-'1-5月'!AM51</f>
        <v>0</v>
      </c>
      <c r="AN51" s="26">
        <f>'1-6月'!AN51-'1-5月'!AN51</f>
        <v>-1300</v>
      </c>
      <c r="AO51" s="26" t="e">
        <f>'1-6月'!AO51-'1-5月'!AO51</f>
        <v>#VALUE!</v>
      </c>
      <c r="AP51" s="26" t="e">
        <f>'1-6月'!AP51-'1-5月'!AP51</f>
        <v>#VALUE!</v>
      </c>
      <c r="AQ51" s="26" t="e">
        <f>'1-6月'!AQ51-'1-5月'!AQ51</f>
        <v>#VALUE!</v>
      </c>
      <c r="AR51" s="26" t="e">
        <f>'1-6月'!AR51-'1-5月'!AR51</f>
        <v>#VALUE!</v>
      </c>
      <c r="AS51" s="26" t="e">
        <f>'1-6月'!AS51-'1-5月'!AS51</f>
        <v>#VALUE!</v>
      </c>
      <c r="AT51" s="26" t="e">
        <f>'1-6月'!AT51-'1-5月'!AT51</f>
        <v>#VALUE!</v>
      </c>
      <c r="AU51" s="26" t="e">
        <f>'1-6月'!AU51-'1-5月'!AU51</f>
        <v>#VALUE!</v>
      </c>
      <c r="AV51" s="26" t="e">
        <f>'1-6月'!AV51-'1-5月'!AV51</f>
        <v>#VALUE!</v>
      </c>
      <c r="AW51" s="26" t="e">
        <f>'1-6月'!AW51-'1-5月'!AW51</f>
        <v>#VALUE!</v>
      </c>
      <c r="AX51" s="26" t="e">
        <f>'1-6月'!AX51-'1-5月'!AX51</f>
        <v>#VALUE!</v>
      </c>
      <c r="AY51" s="36"/>
    </row>
    <row r="52" customHeight="true" spans="1:51">
      <c r="A52" s="11"/>
      <c r="B52" s="14"/>
      <c r="C52" s="10"/>
      <c r="D52" s="22"/>
      <c r="E52" s="30" t="s">
        <v>180</v>
      </c>
      <c r="F52" s="15" t="s">
        <v>25</v>
      </c>
      <c r="G52" s="26">
        <f>'1-6月'!G52-'1-5月'!G52</f>
        <v>0</v>
      </c>
      <c r="H52" s="26" t="e">
        <f>'1-6月'!H52-'1-5月'!H52</f>
        <v>#VALUE!</v>
      </c>
      <c r="I52" s="26">
        <f>'1-6月'!I52-'1-5月'!I52</f>
        <v>0</v>
      </c>
      <c r="J52" s="26">
        <f>'1-6月'!J52-'1-5月'!J52</f>
        <v>0</v>
      </c>
      <c r="K52" s="26" t="e">
        <f>'1-6月'!K52-'1-5月'!K52</f>
        <v>#VALUE!</v>
      </c>
      <c r="L52" s="26" t="e">
        <f>'1-6月'!L52-'1-5月'!L52</f>
        <v>#VALUE!</v>
      </c>
      <c r="M52" s="26" t="e">
        <f>'1-6月'!M52-'1-5月'!M52</f>
        <v>#VALUE!</v>
      </c>
      <c r="N52" s="26" t="e">
        <f>'1-6月'!N52-'1-5月'!N52</f>
        <v>#VALUE!</v>
      </c>
      <c r="O52" s="26" t="e">
        <f>'1-6月'!O52-'1-5月'!O52</f>
        <v>#VALUE!</v>
      </c>
      <c r="P52" s="26">
        <f>'1-6月'!P52-'1-5月'!P52</f>
        <v>0</v>
      </c>
      <c r="Q52" s="26">
        <f>'1-6月'!Q52-'1-5月'!Q52</f>
        <v>0</v>
      </c>
      <c r="R52" s="26" t="e">
        <f>'1-6月'!R52-'1-5月'!R52</f>
        <v>#VALUE!</v>
      </c>
      <c r="S52" s="26" t="e">
        <f>'1-6月'!S52-'1-5月'!S52</f>
        <v>#VALUE!</v>
      </c>
      <c r="T52" s="26">
        <f>'1-6月'!T52-'1-5月'!T52</f>
        <v>0</v>
      </c>
      <c r="U52" s="26">
        <f>'1-6月'!U52-'1-5月'!U52</f>
        <v>0</v>
      </c>
      <c r="V52" s="26" t="e">
        <f>'1-6月'!V52-'1-5月'!V52</f>
        <v>#VALUE!</v>
      </c>
      <c r="W52" s="26" t="e">
        <f>'1-6月'!W52-'1-5月'!W52</f>
        <v>#VALUE!</v>
      </c>
      <c r="X52" s="26">
        <f>'1-6月'!X52-'1-5月'!X52</f>
        <v>0</v>
      </c>
      <c r="Y52" s="26">
        <f>'1-6月'!Y52-'1-5月'!Y52</f>
        <v>0</v>
      </c>
      <c r="Z52" s="26" t="e">
        <f>'1-6月'!Z52-'1-5月'!Z52</f>
        <v>#VALUE!</v>
      </c>
      <c r="AA52" s="26" t="e">
        <f>'1-6月'!AA52-'1-5月'!AA52</f>
        <v>#VALUE!</v>
      </c>
      <c r="AB52" s="26">
        <f>'1-6月'!AB52-'1-5月'!AB52</f>
        <v>0</v>
      </c>
      <c r="AC52" s="26">
        <f>'1-6月'!AC52-'1-5月'!AC52</f>
        <v>0</v>
      </c>
      <c r="AD52" s="26" t="e">
        <f>'1-6月'!AD52-'1-5月'!AD52</f>
        <v>#VALUE!</v>
      </c>
      <c r="AE52" s="26" t="e">
        <f>'1-6月'!AE52-'1-5月'!AE52</f>
        <v>#VALUE!</v>
      </c>
      <c r="AF52" s="26">
        <f>'1-6月'!AF52-'1-5月'!AF52</f>
        <v>0</v>
      </c>
      <c r="AG52" s="26">
        <f>'1-6月'!AG52-'1-5月'!AG52</f>
        <v>0</v>
      </c>
      <c r="AH52" s="26" t="e">
        <f>'1-6月'!AH52-'1-5月'!AH52</f>
        <v>#VALUE!</v>
      </c>
      <c r="AI52" s="26" t="e">
        <f>'1-6月'!AI52-'1-5月'!AI52</f>
        <v>#VALUE!</v>
      </c>
      <c r="AJ52" s="26">
        <f>'1-6月'!AJ52-'1-5月'!AJ52</f>
        <v>0</v>
      </c>
      <c r="AK52" s="26">
        <f>'1-6月'!AK52-'1-5月'!AK52</f>
        <v>0</v>
      </c>
      <c r="AL52" s="26" t="e">
        <f>'1-6月'!AL52-'1-5月'!AL52</f>
        <v>#VALUE!</v>
      </c>
      <c r="AM52" s="26" t="e">
        <f>'1-6月'!AM52-'1-5月'!AM52</f>
        <v>#VALUE!</v>
      </c>
      <c r="AN52" s="26">
        <f>'1-6月'!AN52-'1-5月'!AN52</f>
        <v>0</v>
      </c>
      <c r="AO52" s="26">
        <f>'1-6月'!AO52-'1-5月'!AO52</f>
        <v>0</v>
      </c>
      <c r="AP52" s="26" t="e">
        <f>'1-6月'!AP52-'1-5月'!AP52</f>
        <v>#VALUE!</v>
      </c>
      <c r="AQ52" s="26" t="e">
        <f>'1-6月'!AQ52-'1-5月'!AQ52</f>
        <v>#VALUE!</v>
      </c>
      <c r="AR52" s="26" t="e">
        <f>'1-6月'!AR52-'1-5月'!AR52</f>
        <v>#VALUE!</v>
      </c>
      <c r="AS52" s="26" t="e">
        <f>'1-6月'!AS52-'1-5月'!AS52</f>
        <v>#VALUE!</v>
      </c>
      <c r="AT52" s="26" t="e">
        <f>'1-6月'!AT52-'1-5月'!AT52</f>
        <v>#VALUE!</v>
      </c>
      <c r="AU52" s="26" t="e">
        <f>'1-6月'!AU52-'1-5月'!AU52</f>
        <v>#VALUE!</v>
      </c>
      <c r="AV52" s="26" t="e">
        <f>'1-6月'!AV52-'1-5月'!AV52</f>
        <v>#VALUE!</v>
      </c>
      <c r="AW52" s="26" t="e">
        <f>'1-6月'!AW52-'1-5月'!AW52</f>
        <v>#VALUE!</v>
      </c>
      <c r="AX52" s="26" t="e">
        <f>'1-6月'!AX52-'1-5月'!AX52</f>
        <v>#VALUE!</v>
      </c>
      <c r="AY52" s="36"/>
    </row>
    <row r="53" customHeight="true" spans="1:51">
      <c r="A53" s="11"/>
      <c r="B53" s="14"/>
      <c r="C53" s="10"/>
      <c r="D53" s="23"/>
      <c r="E53" s="30" t="s">
        <v>181</v>
      </c>
      <c r="F53" s="15" t="s">
        <v>25</v>
      </c>
      <c r="G53" s="26">
        <f>'1-6月'!G53-'1-5月'!G53</f>
        <v>-1</v>
      </c>
      <c r="H53" s="26" t="e">
        <f>'1-6月'!H53-'1-5月'!H53</f>
        <v>#VALUE!</v>
      </c>
      <c r="I53" s="26">
        <f>'1-6月'!I53-'1-5月'!I53</f>
        <v>0</v>
      </c>
      <c r="J53" s="26">
        <f>'1-6月'!J53-'1-5月'!J53</f>
        <v>0</v>
      </c>
      <c r="K53" s="26" t="e">
        <f>'1-6月'!K53-'1-5月'!K53</f>
        <v>#VALUE!</v>
      </c>
      <c r="L53" s="26" t="e">
        <f>'1-6月'!L53-'1-5月'!L53</f>
        <v>#VALUE!</v>
      </c>
      <c r="M53" s="26" t="e">
        <f>'1-6月'!M53-'1-5月'!M53</f>
        <v>#VALUE!</v>
      </c>
      <c r="N53" s="26" t="e">
        <f>'1-6月'!N53-'1-5月'!N53</f>
        <v>#VALUE!</v>
      </c>
      <c r="O53" s="26" t="e">
        <f>'1-6月'!O53-'1-5月'!O53</f>
        <v>#VALUE!</v>
      </c>
      <c r="P53" s="26">
        <f>'1-6月'!P53-'1-5月'!P53</f>
        <v>0</v>
      </c>
      <c r="Q53" s="26">
        <f>'1-6月'!Q53-'1-5月'!Q53</f>
        <v>0</v>
      </c>
      <c r="R53" s="26" t="e">
        <f>'1-6月'!R53-'1-5月'!R53</f>
        <v>#VALUE!</v>
      </c>
      <c r="S53" s="26" t="e">
        <f>'1-6月'!S53-'1-5月'!S53</f>
        <v>#VALUE!</v>
      </c>
      <c r="T53" s="26">
        <f>'1-6月'!T53-'1-5月'!T53</f>
        <v>0</v>
      </c>
      <c r="U53" s="26">
        <f>'1-6月'!U53-'1-5月'!U53</f>
        <v>0</v>
      </c>
      <c r="V53" s="26" t="e">
        <f>'1-6月'!V53-'1-5月'!V53</f>
        <v>#VALUE!</v>
      </c>
      <c r="W53" s="26" t="e">
        <f>'1-6月'!W53-'1-5月'!W53</f>
        <v>#VALUE!</v>
      </c>
      <c r="X53" s="26">
        <f>'1-6月'!X53-'1-5月'!X53</f>
        <v>0</v>
      </c>
      <c r="Y53" s="26">
        <f>'1-6月'!Y53-'1-5月'!Y53</f>
        <v>0</v>
      </c>
      <c r="Z53" s="26" t="e">
        <f>'1-6月'!Z53-'1-5月'!Z53</f>
        <v>#VALUE!</v>
      </c>
      <c r="AA53" s="26" t="e">
        <f>'1-6月'!AA53-'1-5月'!AA53</f>
        <v>#VALUE!</v>
      </c>
      <c r="AB53" s="26">
        <f>'1-6月'!AB53-'1-5月'!AB53</f>
        <v>1</v>
      </c>
      <c r="AC53" s="26">
        <f>'1-6月'!AC53-'1-5月'!AC53</f>
        <v>1</v>
      </c>
      <c r="AD53" s="26" t="e">
        <f>'1-6月'!AD53-'1-5月'!AD53</f>
        <v>#VALUE!</v>
      </c>
      <c r="AE53" s="26" t="e">
        <f>'1-6月'!AE53-'1-5月'!AE53</f>
        <v>#VALUE!</v>
      </c>
      <c r="AF53" s="26">
        <f>'1-6月'!AF53-'1-5月'!AF53</f>
        <v>-2</v>
      </c>
      <c r="AG53" s="26">
        <f>'1-6月'!AG53-'1-5月'!AG53</f>
        <v>-2</v>
      </c>
      <c r="AH53" s="26" t="e">
        <f>'1-6月'!AH53-'1-5月'!AH53</f>
        <v>#VALUE!</v>
      </c>
      <c r="AI53" s="26" t="e">
        <f>'1-6月'!AI53-'1-5月'!AI53</f>
        <v>#VALUE!</v>
      </c>
      <c r="AJ53" s="26">
        <f>'1-6月'!AJ53-'1-5月'!AJ53</f>
        <v>0</v>
      </c>
      <c r="AK53" s="26">
        <f>'1-6月'!AK53-'1-5月'!AK53</f>
        <v>0</v>
      </c>
      <c r="AL53" s="26" t="e">
        <f>'1-6月'!AL53-'1-5月'!AL53</f>
        <v>#VALUE!</v>
      </c>
      <c r="AM53" s="26" t="e">
        <f>'1-6月'!AM53-'1-5月'!AM53</f>
        <v>#VALUE!</v>
      </c>
      <c r="AN53" s="26">
        <f>'1-6月'!AN53-'1-5月'!AN53</f>
        <v>0</v>
      </c>
      <c r="AO53" s="26">
        <f>'1-6月'!AO53-'1-5月'!AO53</f>
        <v>0</v>
      </c>
      <c r="AP53" s="26" t="e">
        <f>'1-6月'!AP53-'1-5月'!AP53</f>
        <v>#VALUE!</v>
      </c>
      <c r="AQ53" s="26" t="e">
        <f>'1-6月'!AQ53-'1-5月'!AQ53</f>
        <v>#VALUE!</v>
      </c>
      <c r="AR53" s="26" t="e">
        <f>'1-6月'!AR53-'1-5月'!AR53</f>
        <v>#VALUE!</v>
      </c>
      <c r="AS53" s="26" t="e">
        <f>'1-6月'!AS53-'1-5月'!AS53</f>
        <v>#VALUE!</v>
      </c>
      <c r="AT53" s="26" t="e">
        <f>'1-6月'!AT53-'1-5月'!AT53</f>
        <v>#VALUE!</v>
      </c>
      <c r="AU53" s="26" t="e">
        <f>'1-6月'!AU53-'1-5月'!AU53</f>
        <v>#VALUE!</v>
      </c>
      <c r="AV53" s="26" t="e">
        <f>'1-6月'!AV53-'1-5月'!AV53</f>
        <v>#VALUE!</v>
      </c>
      <c r="AW53" s="26" t="e">
        <f>'1-6月'!AW53-'1-5月'!AW53</f>
        <v>#VALUE!</v>
      </c>
      <c r="AX53" s="26" t="e">
        <f>'1-6月'!AX53-'1-5月'!AX53</f>
        <v>#VALUE!</v>
      </c>
      <c r="AY53" s="36"/>
    </row>
    <row r="54" customHeight="true" spans="1:51">
      <c r="A54" s="11"/>
      <c r="B54" s="14"/>
      <c r="C54" s="10"/>
      <c r="D54" s="17" t="s">
        <v>182</v>
      </c>
      <c r="E54" s="29" t="s">
        <v>179</v>
      </c>
      <c r="F54" s="15" t="s">
        <v>25</v>
      </c>
      <c r="G54" s="26">
        <f>'1-6月'!G54-'1-5月'!G54</f>
        <v>0</v>
      </c>
      <c r="H54" s="26" t="e">
        <f>'1-6月'!H54-'1-5月'!H54</f>
        <v>#VALUE!</v>
      </c>
      <c r="I54" s="26">
        <f>'1-6月'!I54-'1-5月'!I54</f>
        <v>0</v>
      </c>
      <c r="J54" s="26">
        <f>'1-6月'!J54-'1-5月'!J54</f>
        <v>0</v>
      </c>
      <c r="K54" s="26" t="e">
        <f>'1-6月'!K54-'1-5月'!K54</f>
        <v>#VALUE!</v>
      </c>
      <c r="L54" s="26" t="e">
        <f>'1-6月'!L54-'1-5月'!L54</f>
        <v>#VALUE!</v>
      </c>
      <c r="M54" s="26" t="e">
        <f>'1-6月'!M54-'1-5月'!M54</f>
        <v>#VALUE!</v>
      </c>
      <c r="N54" s="26" t="e">
        <f>'1-6月'!N54-'1-5月'!N54</f>
        <v>#VALUE!</v>
      </c>
      <c r="O54" s="26">
        <f>'1-6月'!O54-'1-5月'!O54</f>
        <v>0</v>
      </c>
      <c r="P54" s="26">
        <f>'1-6月'!P54-'1-5月'!P54</f>
        <v>-1966</v>
      </c>
      <c r="Q54" s="26" t="e">
        <f>'1-6月'!Q54-'1-5月'!Q54</f>
        <v>#VALUE!</v>
      </c>
      <c r="R54" s="26" t="e">
        <f>'1-6月'!R54-'1-5月'!R54</f>
        <v>#VALUE!</v>
      </c>
      <c r="S54" s="26" t="e">
        <f>'1-6月'!S54-'1-5月'!S54</f>
        <v>#VALUE!</v>
      </c>
      <c r="T54" s="26" t="e">
        <f>'1-6月'!T54-'1-5月'!T54</f>
        <v>#VALUE!</v>
      </c>
      <c r="U54" s="26" t="e">
        <f>'1-6月'!U54-'1-5月'!U54</f>
        <v>#VALUE!</v>
      </c>
      <c r="V54" s="26" t="e">
        <f>'1-6月'!V54-'1-5月'!V54</f>
        <v>#VALUE!</v>
      </c>
      <c r="W54" s="26" t="e">
        <f>'1-6月'!W54-'1-5月'!W54</f>
        <v>#VALUE!</v>
      </c>
      <c r="X54" s="26" t="e">
        <f>'1-6月'!X54-'1-5月'!X54</f>
        <v>#VALUE!</v>
      </c>
      <c r="Y54" s="26" t="e">
        <f>'1-6月'!Y54-'1-5月'!Y54</f>
        <v>#VALUE!</v>
      </c>
      <c r="Z54" s="26" t="e">
        <f>'1-6月'!Z54-'1-5月'!Z54</f>
        <v>#VALUE!</v>
      </c>
      <c r="AA54" s="26" t="e">
        <f>'1-6月'!AA54-'1-5月'!AA54</f>
        <v>#VALUE!</v>
      </c>
      <c r="AB54" s="26" t="e">
        <f>'1-6月'!AB54-'1-5月'!AB54</f>
        <v>#VALUE!</v>
      </c>
      <c r="AC54" s="26" t="e">
        <f>'1-6月'!AC54-'1-5月'!AC54</f>
        <v>#VALUE!</v>
      </c>
      <c r="AD54" s="26" t="e">
        <f>'1-6月'!AD54-'1-5月'!AD54</f>
        <v>#VALUE!</v>
      </c>
      <c r="AE54" s="26" t="e">
        <f>'1-6月'!AE54-'1-5月'!AE54</f>
        <v>#VALUE!</v>
      </c>
      <c r="AF54" s="26" t="e">
        <f>'1-6月'!AF54-'1-5月'!AF54</f>
        <v>#VALUE!</v>
      </c>
      <c r="AG54" s="26" t="e">
        <f>'1-6月'!AG54-'1-5月'!AG54</f>
        <v>#VALUE!</v>
      </c>
      <c r="AH54" s="26" t="e">
        <f>'1-6月'!AH54-'1-5月'!AH54</f>
        <v>#VALUE!</v>
      </c>
      <c r="AI54" s="26" t="e">
        <f>'1-6月'!AI54-'1-5月'!AI54</f>
        <v>#VALUE!</v>
      </c>
      <c r="AJ54" s="26" t="e">
        <f>'1-6月'!AJ54-'1-5月'!AJ54</f>
        <v>#VALUE!</v>
      </c>
      <c r="AK54" s="26" t="e">
        <f>'1-6月'!AK54-'1-5月'!AK54</f>
        <v>#VALUE!</v>
      </c>
      <c r="AL54" s="26" t="e">
        <f>'1-6月'!AL54-'1-5月'!AL54</f>
        <v>#VALUE!</v>
      </c>
      <c r="AM54" s="26" t="e">
        <f>'1-6月'!AM54-'1-5月'!AM54</f>
        <v>#VALUE!</v>
      </c>
      <c r="AN54" s="26" t="e">
        <f>'1-6月'!AN54-'1-5月'!AN54</f>
        <v>#VALUE!</v>
      </c>
      <c r="AO54" s="26" t="e">
        <f>'1-6月'!AO54-'1-5月'!AO54</f>
        <v>#VALUE!</v>
      </c>
      <c r="AP54" s="26" t="e">
        <f>'1-6月'!AP54-'1-5月'!AP54</f>
        <v>#VALUE!</v>
      </c>
      <c r="AQ54" s="26" t="e">
        <f>'1-6月'!AQ54-'1-5月'!AQ54</f>
        <v>#VALUE!</v>
      </c>
      <c r="AR54" s="26" t="e">
        <f>'1-6月'!AR54-'1-5月'!AR54</f>
        <v>#VALUE!</v>
      </c>
      <c r="AS54" s="26" t="e">
        <f>'1-6月'!AS54-'1-5月'!AS54</f>
        <v>#VALUE!</v>
      </c>
      <c r="AT54" s="26" t="e">
        <f>'1-6月'!AT54-'1-5月'!AT54</f>
        <v>#VALUE!</v>
      </c>
      <c r="AU54" s="26" t="e">
        <f>'1-6月'!AU54-'1-5月'!AU54</f>
        <v>#VALUE!</v>
      </c>
      <c r="AV54" s="26" t="e">
        <f>'1-6月'!AV54-'1-5月'!AV54</f>
        <v>#VALUE!</v>
      </c>
      <c r="AW54" s="26" t="e">
        <f>'1-6月'!AW54-'1-5月'!AW54</f>
        <v>#VALUE!</v>
      </c>
      <c r="AX54" s="26" t="e">
        <f>'1-6月'!AX54-'1-5月'!AX54</f>
        <v>#VALUE!</v>
      </c>
      <c r="AY54" s="36"/>
    </row>
    <row r="55" customHeight="true" spans="1:51">
      <c r="A55" s="11"/>
      <c r="B55" s="14"/>
      <c r="C55" s="10"/>
      <c r="D55" s="22"/>
      <c r="E55" s="30" t="s">
        <v>180</v>
      </c>
      <c r="F55" s="15" t="s">
        <v>25</v>
      </c>
      <c r="G55" s="26">
        <f>'1-6月'!G55-'1-5月'!G55</f>
        <v>0</v>
      </c>
      <c r="H55" s="26" t="e">
        <f>'1-6月'!H55-'1-5月'!H55</f>
        <v>#VALUE!</v>
      </c>
      <c r="I55" s="26">
        <f>'1-6月'!I55-'1-5月'!I55</f>
        <v>0</v>
      </c>
      <c r="J55" s="26">
        <f>'1-6月'!J55-'1-5月'!J55</f>
        <v>0</v>
      </c>
      <c r="K55" s="26" t="e">
        <f>'1-6月'!K55-'1-5月'!K55</f>
        <v>#VALUE!</v>
      </c>
      <c r="L55" s="26" t="e">
        <f>'1-6月'!L55-'1-5月'!L55</f>
        <v>#VALUE!</v>
      </c>
      <c r="M55" s="26" t="e">
        <f>'1-6月'!M55-'1-5月'!M55</f>
        <v>#VALUE!</v>
      </c>
      <c r="N55" s="26" t="e">
        <f>'1-6月'!N55-'1-5月'!N55</f>
        <v>#VALUE!</v>
      </c>
      <c r="O55" s="26" t="e">
        <f>'1-6月'!O55-'1-5月'!O55</f>
        <v>#VALUE!</v>
      </c>
      <c r="P55" s="26">
        <f>'1-6月'!P55-'1-5月'!P55</f>
        <v>0</v>
      </c>
      <c r="Q55" s="26">
        <f>'1-6月'!Q55-'1-5月'!Q55</f>
        <v>0</v>
      </c>
      <c r="R55" s="26" t="e">
        <f>'1-6月'!R55-'1-5月'!R55</f>
        <v>#VALUE!</v>
      </c>
      <c r="S55" s="26" t="e">
        <f>'1-6月'!S55-'1-5月'!S55</f>
        <v>#VALUE!</v>
      </c>
      <c r="T55" s="26" t="e">
        <f>'1-6月'!T55-'1-5月'!T55</f>
        <v>#VALUE!</v>
      </c>
      <c r="U55" s="26" t="e">
        <f>'1-6月'!U55-'1-5月'!U55</f>
        <v>#VALUE!</v>
      </c>
      <c r="V55" s="26" t="e">
        <f>'1-6月'!V55-'1-5月'!V55</f>
        <v>#VALUE!</v>
      </c>
      <c r="W55" s="26" t="e">
        <f>'1-6月'!W55-'1-5月'!W55</f>
        <v>#VALUE!</v>
      </c>
      <c r="X55" s="26" t="e">
        <f>'1-6月'!X55-'1-5月'!X55</f>
        <v>#VALUE!</v>
      </c>
      <c r="Y55" s="26" t="e">
        <f>'1-6月'!Y55-'1-5月'!Y55</f>
        <v>#VALUE!</v>
      </c>
      <c r="Z55" s="26" t="e">
        <f>'1-6月'!Z55-'1-5月'!Z55</f>
        <v>#VALUE!</v>
      </c>
      <c r="AA55" s="26" t="e">
        <f>'1-6月'!AA55-'1-5月'!AA55</f>
        <v>#VALUE!</v>
      </c>
      <c r="AB55" s="26" t="e">
        <f>'1-6月'!AB55-'1-5月'!AB55</f>
        <v>#VALUE!</v>
      </c>
      <c r="AC55" s="26" t="e">
        <f>'1-6月'!AC55-'1-5月'!AC55</f>
        <v>#VALUE!</v>
      </c>
      <c r="AD55" s="26" t="e">
        <f>'1-6月'!AD55-'1-5月'!AD55</f>
        <v>#VALUE!</v>
      </c>
      <c r="AE55" s="26" t="e">
        <f>'1-6月'!AE55-'1-5月'!AE55</f>
        <v>#VALUE!</v>
      </c>
      <c r="AF55" s="26" t="e">
        <f>'1-6月'!AF55-'1-5月'!AF55</f>
        <v>#VALUE!</v>
      </c>
      <c r="AG55" s="26" t="e">
        <f>'1-6月'!AG55-'1-5月'!AG55</f>
        <v>#VALUE!</v>
      </c>
      <c r="AH55" s="26" t="e">
        <f>'1-6月'!AH55-'1-5月'!AH55</f>
        <v>#VALUE!</v>
      </c>
      <c r="AI55" s="26" t="e">
        <f>'1-6月'!AI55-'1-5月'!AI55</f>
        <v>#VALUE!</v>
      </c>
      <c r="AJ55" s="26" t="e">
        <f>'1-6月'!AJ55-'1-5月'!AJ55</f>
        <v>#VALUE!</v>
      </c>
      <c r="AK55" s="26" t="e">
        <f>'1-6月'!AK55-'1-5月'!AK55</f>
        <v>#VALUE!</v>
      </c>
      <c r="AL55" s="26" t="e">
        <f>'1-6月'!AL55-'1-5月'!AL55</f>
        <v>#VALUE!</v>
      </c>
      <c r="AM55" s="26" t="e">
        <f>'1-6月'!AM55-'1-5月'!AM55</f>
        <v>#VALUE!</v>
      </c>
      <c r="AN55" s="26" t="e">
        <f>'1-6月'!AN55-'1-5月'!AN55</f>
        <v>#VALUE!</v>
      </c>
      <c r="AO55" s="26" t="e">
        <f>'1-6月'!AO55-'1-5月'!AO55</f>
        <v>#VALUE!</v>
      </c>
      <c r="AP55" s="26" t="e">
        <f>'1-6月'!AP55-'1-5月'!AP55</f>
        <v>#VALUE!</v>
      </c>
      <c r="AQ55" s="26" t="e">
        <f>'1-6月'!AQ55-'1-5月'!AQ55</f>
        <v>#VALUE!</v>
      </c>
      <c r="AR55" s="26" t="e">
        <f>'1-6月'!AR55-'1-5月'!AR55</f>
        <v>#VALUE!</v>
      </c>
      <c r="AS55" s="26" t="e">
        <f>'1-6月'!AS55-'1-5月'!AS55</f>
        <v>#VALUE!</v>
      </c>
      <c r="AT55" s="26" t="e">
        <f>'1-6月'!AT55-'1-5月'!AT55</f>
        <v>#VALUE!</v>
      </c>
      <c r="AU55" s="26" t="e">
        <f>'1-6月'!AU55-'1-5月'!AU55</f>
        <v>#VALUE!</v>
      </c>
      <c r="AV55" s="26" t="e">
        <f>'1-6月'!AV55-'1-5月'!AV55</f>
        <v>#VALUE!</v>
      </c>
      <c r="AW55" s="26" t="e">
        <f>'1-6月'!AW55-'1-5月'!AW55</f>
        <v>#VALUE!</v>
      </c>
      <c r="AX55" s="26" t="e">
        <f>'1-6月'!AX55-'1-5月'!AX55</f>
        <v>#VALUE!</v>
      </c>
      <c r="AY55" s="36"/>
    </row>
    <row r="56" customHeight="true" spans="1:51">
      <c r="A56" s="6"/>
      <c r="B56" s="14"/>
      <c r="C56" s="10"/>
      <c r="D56" s="23"/>
      <c r="E56" s="30" t="s">
        <v>181</v>
      </c>
      <c r="F56" s="15" t="s">
        <v>25</v>
      </c>
      <c r="G56" s="26">
        <f>'1-6月'!G56-'1-5月'!G56</f>
        <v>0</v>
      </c>
      <c r="H56" s="26" t="e">
        <f>'1-6月'!H56-'1-5月'!H56</f>
        <v>#VALUE!</v>
      </c>
      <c r="I56" s="26">
        <f>'1-6月'!I56-'1-5月'!I56</f>
        <v>0</v>
      </c>
      <c r="J56" s="26">
        <f>'1-6月'!J56-'1-5月'!J56</f>
        <v>0</v>
      </c>
      <c r="K56" s="26" t="e">
        <f>'1-6月'!K56-'1-5月'!K56</f>
        <v>#VALUE!</v>
      </c>
      <c r="L56" s="26" t="e">
        <f>'1-6月'!L56-'1-5月'!L56</f>
        <v>#VALUE!</v>
      </c>
      <c r="M56" s="26" t="e">
        <f>'1-6月'!M56-'1-5月'!M56</f>
        <v>#VALUE!</v>
      </c>
      <c r="N56" s="26" t="e">
        <f>'1-6月'!N56-'1-5月'!N56</f>
        <v>#VALUE!</v>
      </c>
      <c r="O56" s="26" t="e">
        <f>'1-6月'!O56-'1-5月'!O56</f>
        <v>#VALUE!</v>
      </c>
      <c r="P56" s="26">
        <f>'1-6月'!P56-'1-5月'!P56</f>
        <v>0</v>
      </c>
      <c r="Q56" s="26">
        <f>'1-6月'!Q56-'1-5月'!Q56</f>
        <v>0</v>
      </c>
      <c r="R56" s="26" t="e">
        <f>'1-6月'!R56-'1-5月'!R56</f>
        <v>#VALUE!</v>
      </c>
      <c r="S56" s="26" t="e">
        <f>'1-6月'!S56-'1-5月'!S56</f>
        <v>#VALUE!</v>
      </c>
      <c r="T56" s="26" t="e">
        <f>'1-6月'!T56-'1-5月'!T56</f>
        <v>#VALUE!</v>
      </c>
      <c r="U56" s="26" t="e">
        <f>'1-6月'!U56-'1-5月'!U56</f>
        <v>#VALUE!</v>
      </c>
      <c r="V56" s="26" t="e">
        <f>'1-6月'!V56-'1-5月'!V56</f>
        <v>#VALUE!</v>
      </c>
      <c r="W56" s="26" t="e">
        <f>'1-6月'!W56-'1-5月'!W56</f>
        <v>#VALUE!</v>
      </c>
      <c r="X56" s="26" t="e">
        <f>'1-6月'!X56-'1-5月'!X56</f>
        <v>#VALUE!</v>
      </c>
      <c r="Y56" s="26" t="e">
        <f>'1-6月'!Y56-'1-5月'!Y56</f>
        <v>#VALUE!</v>
      </c>
      <c r="Z56" s="26" t="e">
        <f>'1-6月'!Z56-'1-5月'!Z56</f>
        <v>#VALUE!</v>
      </c>
      <c r="AA56" s="26" t="e">
        <f>'1-6月'!AA56-'1-5月'!AA56</f>
        <v>#VALUE!</v>
      </c>
      <c r="AB56" s="26" t="e">
        <f>'1-6月'!AB56-'1-5月'!AB56</f>
        <v>#VALUE!</v>
      </c>
      <c r="AC56" s="26" t="e">
        <f>'1-6月'!AC56-'1-5月'!AC56</f>
        <v>#VALUE!</v>
      </c>
      <c r="AD56" s="26" t="e">
        <f>'1-6月'!AD56-'1-5月'!AD56</f>
        <v>#VALUE!</v>
      </c>
      <c r="AE56" s="26" t="e">
        <f>'1-6月'!AE56-'1-5月'!AE56</f>
        <v>#VALUE!</v>
      </c>
      <c r="AF56" s="26" t="e">
        <f>'1-6月'!AF56-'1-5月'!AF56</f>
        <v>#VALUE!</v>
      </c>
      <c r="AG56" s="26" t="e">
        <f>'1-6月'!AG56-'1-5月'!AG56</f>
        <v>#VALUE!</v>
      </c>
      <c r="AH56" s="26" t="e">
        <f>'1-6月'!AH56-'1-5月'!AH56</f>
        <v>#VALUE!</v>
      </c>
      <c r="AI56" s="26" t="e">
        <f>'1-6月'!AI56-'1-5月'!AI56</f>
        <v>#VALUE!</v>
      </c>
      <c r="AJ56" s="26" t="e">
        <f>'1-6月'!AJ56-'1-5月'!AJ56</f>
        <v>#VALUE!</v>
      </c>
      <c r="AK56" s="26" t="e">
        <f>'1-6月'!AK56-'1-5月'!AK56</f>
        <v>#VALUE!</v>
      </c>
      <c r="AL56" s="26" t="e">
        <f>'1-6月'!AL56-'1-5月'!AL56</f>
        <v>#VALUE!</v>
      </c>
      <c r="AM56" s="26" t="e">
        <f>'1-6月'!AM56-'1-5月'!AM56</f>
        <v>#VALUE!</v>
      </c>
      <c r="AN56" s="26" t="e">
        <f>'1-6月'!AN56-'1-5月'!AN56</f>
        <v>#VALUE!</v>
      </c>
      <c r="AO56" s="26" t="e">
        <f>'1-6月'!AO56-'1-5月'!AO56</f>
        <v>#VALUE!</v>
      </c>
      <c r="AP56" s="26" t="e">
        <f>'1-6月'!AP56-'1-5月'!AP56</f>
        <v>#VALUE!</v>
      </c>
      <c r="AQ56" s="26" t="e">
        <f>'1-6月'!AQ56-'1-5月'!AQ56</f>
        <v>#VALUE!</v>
      </c>
      <c r="AR56" s="26" t="e">
        <f>'1-6月'!AR56-'1-5月'!AR56</f>
        <v>#VALUE!</v>
      </c>
      <c r="AS56" s="26" t="e">
        <f>'1-6月'!AS56-'1-5月'!AS56</f>
        <v>#VALUE!</v>
      </c>
      <c r="AT56" s="26" t="e">
        <f>'1-6月'!AT56-'1-5月'!AT56</f>
        <v>#VALUE!</v>
      </c>
      <c r="AU56" s="26" t="e">
        <f>'1-6月'!AU56-'1-5月'!AU56</f>
        <v>#VALUE!</v>
      </c>
      <c r="AV56" s="26" t="e">
        <f>'1-6月'!AV56-'1-5月'!AV56</f>
        <v>#VALUE!</v>
      </c>
      <c r="AW56" s="26" t="e">
        <f>'1-6月'!AW56-'1-5月'!AW56</f>
        <v>#VALUE!</v>
      </c>
      <c r="AX56" s="26" t="e">
        <f>'1-6月'!AX56-'1-5月'!AX56</f>
        <v>#VALUE!</v>
      </c>
      <c r="AY56" s="36"/>
    </row>
    <row r="57" customHeight="true" spans="1:51">
      <c r="A57" s="8" t="s">
        <v>183</v>
      </c>
      <c r="B57" s="16">
        <v>21</v>
      </c>
      <c r="C57" s="17" t="s">
        <v>184</v>
      </c>
      <c r="D57" s="10" t="s">
        <v>185</v>
      </c>
      <c r="E57" s="10"/>
      <c r="F57" s="15" t="s">
        <v>562</v>
      </c>
      <c r="G57" s="26">
        <f>'1-6月'!G57-'1-5月'!G57</f>
        <v>0</v>
      </c>
      <c r="H57" s="26">
        <f>'1-6月'!H57-'1-5月'!H57</f>
        <v>0</v>
      </c>
      <c r="I57" s="26" t="e">
        <f>'1-6月'!I57-'1-5月'!I57</f>
        <v>#VALUE!</v>
      </c>
      <c r="J57" s="26" t="e">
        <f>'1-6月'!J57-'1-5月'!J57</f>
        <v>#VALUE!</v>
      </c>
      <c r="K57" s="26" t="e">
        <f>'1-6月'!K57-'1-5月'!K57</f>
        <v>#VALUE!</v>
      </c>
      <c r="L57" s="26" t="e">
        <f>'1-6月'!L57-'1-5月'!L57</f>
        <v>#VALUE!</v>
      </c>
      <c r="M57" s="26" t="e">
        <f>'1-6月'!M57-'1-5月'!M57</f>
        <v>#VALUE!</v>
      </c>
      <c r="N57" s="26" t="e">
        <f>'1-6月'!N57-'1-5月'!N57</f>
        <v>#VALUE!</v>
      </c>
      <c r="O57" s="26">
        <f>'1-6月'!O57-'1-5月'!O57</f>
        <v>0</v>
      </c>
      <c r="P57" s="26">
        <f>'1-6月'!P57-'1-5月'!P57</f>
        <v>0</v>
      </c>
      <c r="Q57" s="26">
        <f>'1-6月'!Q57-'1-5月'!Q57</f>
        <v>0</v>
      </c>
      <c r="R57" s="26">
        <f>'1-6月'!R57-'1-5月'!R57</f>
        <v>0</v>
      </c>
      <c r="S57" s="26">
        <f>'1-6月'!S57-'1-5月'!S57</f>
        <v>0</v>
      </c>
      <c r="T57" s="26">
        <f>'1-6月'!T57-'1-5月'!T57</f>
        <v>0</v>
      </c>
      <c r="U57" s="26">
        <f>'1-6月'!U57-'1-5月'!U57</f>
        <v>0</v>
      </c>
      <c r="V57" s="26">
        <f>'1-6月'!V57-'1-5月'!V57</f>
        <v>0</v>
      </c>
      <c r="W57" s="26">
        <f>'1-6月'!W57-'1-5月'!W57</f>
        <v>0</v>
      </c>
      <c r="X57" s="26">
        <f>'1-6月'!X57-'1-5月'!X57</f>
        <v>0</v>
      </c>
      <c r="Y57" s="26">
        <f>'1-6月'!Y57-'1-5月'!Y57</f>
        <v>0</v>
      </c>
      <c r="Z57" s="26">
        <f>'1-6月'!Z57-'1-5月'!Z57</f>
        <v>0</v>
      </c>
      <c r="AA57" s="26">
        <f>'1-6月'!AA57-'1-5月'!AA57</f>
        <v>0</v>
      </c>
      <c r="AB57" s="26">
        <f>'1-6月'!AB57-'1-5月'!AB57</f>
        <v>-20</v>
      </c>
      <c r="AC57" s="26">
        <f>'1-6月'!AC57-'1-5月'!AC57</f>
        <v>0</v>
      </c>
      <c r="AD57" s="26">
        <f>'1-6月'!AD57-'1-5月'!AD57</f>
        <v>0</v>
      </c>
      <c r="AE57" s="26">
        <f>'1-6月'!AE57-'1-5月'!AE57</f>
        <v>0</v>
      </c>
      <c r="AF57" s="26">
        <f>'1-6月'!AF57-'1-5月'!AF57</f>
        <v>0</v>
      </c>
      <c r="AG57" s="26">
        <f>'1-6月'!AG57-'1-5月'!AG57</f>
        <v>0</v>
      </c>
      <c r="AH57" s="26">
        <f>'1-6月'!AH57-'1-5月'!AH57</f>
        <v>0</v>
      </c>
      <c r="AI57" s="26">
        <f>'1-6月'!AI57-'1-5月'!AI57</f>
        <v>0</v>
      </c>
      <c r="AJ57" s="26">
        <f>'1-6月'!AJ57-'1-5月'!AJ57</f>
        <v>0</v>
      </c>
      <c r="AK57" s="26">
        <f>'1-6月'!AK57-'1-5月'!AK57</f>
        <v>0</v>
      </c>
      <c r="AL57" s="26">
        <f>'1-6月'!AL57-'1-5月'!AL57</f>
        <v>0</v>
      </c>
      <c r="AM57" s="26">
        <f>'1-6月'!AM57-'1-5月'!AM57</f>
        <v>0</v>
      </c>
      <c r="AN57" s="26">
        <f>'1-6月'!AN57-'1-5月'!AN57</f>
        <v>0</v>
      </c>
      <c r="AO57" s="26">
        <f>'1-6月'!AO57-'1-5月'!AO57</f>
        <v>0</v>
      </c>
      <c r="AP57" s="26">
        <f>'1-6月'!AP57-'1-5月'!AP57</f>
        <v>0</v>
      </c>
      <c r="AQ57" s="26" t="e">
        <f>'1-6月'!AQ57-'1-5月'!AQ57</f>
        <v>#VALUE!</v>
      </c>
      <c r="AR57" s="26" t="e">
        <f>'1-6月'!AR57-'1-5月'!AR57</f>
        <v>#VALUE!</v>
      </c>
      <c r="AS57" s="26" t="e">
        <f>'1-6月'!AS57-'1-5月'!AS57</f>
        <v>#VALUE!</v>
      </c>
      <c r="AT57" s="26" t="e">
        <f>'1-6月'!AT57-'1-5月'!AT57</f>
        <v>#VALUE!</v>
      </c>
      <c r="AU57" s="26" t="e">
        <f>'1-6月'!AU57-'1-5月'!AU57</f>
        <v>#VALUE!</v>
      </c>
      <c r="AV57" s="26" t="e">
        <f>'1-6月'!AV57-'1-5月'!AV57</f>
        <v>#VALUE!</v>
      </c>
      <c r="AW57" s="26" t="e">
        <f>'1-6月'!AW57-'1-5月'!AW57</f>
        <v>#VALUE!</v>
      </c>
      <c r="AX57" s="26" t="e">
        <f>'1-6月'!AX57-'1-5月'!AX57</f>
        <v>#VALUE!</v>
      </c>
      <c r="AY57" s="35"/>
    </row>
    <row r="58" customHeight="true" spans="1:51">
      <c r="A58" s="11"/>
      <c r="B58" s="18"/>
      <c r="C58" s="19"/>
      <c r="D58" s="10" t="s">
        <v>188</v>
      </c>
      <c r="E58" s="10"/>
      <c r="F58" s="15" t="s">
        <v>562</v>
      </c>
      <c r="G58" s="26">
        <f>'1-6月'!G58-'1-5月'!G58</f>
        <v>0</v>
      </c>
      <c r="H58" s="26">
        <f>'1-6月'!H58-'1-5月'!H58</f>
        <v>0</v>
      </c>
      <c r="I58" s="26">
        <f>'1-6月'!I58-'1-5月'!I58</f>
        <v>0</v>
      </c>
      <c r="J58" s="26">
        <f>'1-6月'!J58-'1-5月'!J58</f>
        <v>0</v>
      </c>
      <c r="K58" s="26" t="e">
        <f>'1-6月'!K58-'1-5月'!K58</f>
        <v>#VALUE!</v>
      </c>
      <c r="L58" s="26" t="e">
        <f>'1-6月'!L58-'1-5月'!L58</f>
        <v>#VALUE!</v>
      </c>
      <c r="M58" s="26" t="e">
        <f>'1-6月'!M58-'1-5月'!M58</f>
        <v>#VALUE!</v>
      </c>
      <c r="N58" s="26" t="e">
        <f>'1-6月'!N58-'1-5月'!N58</f>
        <v>#VALUE!</v>
      </c>
      <c r="O58" s="26">
        <f>'1-6月'!O58-'1-5月'!O58</f>
        <v>0</v>
      </c>
      <c r="P58" s="26">
        <f>'1-6月'!P58-'1-5月'!P58</f>
        <v>0</v>
      </c>
      <c r="Q58" s="26">
        <f>'1-6月'!Q58-'1-5月'!Q58</f>
        <v>0</v>
      </c>
      <c r="R58" s="26">
        <f>'1-6月'!R58-'1-5月'!R58</f>
        <v>0</v>
      </c>
      <c r="S58" s="26" t="e">
        <f>'1-6月'!S58-'1-5月'!S58</f>
        <v>#VALUE!</v>
      </c>
      <c r="T58" s="26" t="e">
        <f>'1-6月'!T58-'1-5月'!T58</f>
        <v>#VALUE!</v>
      </c>
      <c r="U58" s="26" t="e">
        <f>'1-6月'!U58-'1-5月'!U58</f>
        <v>#VALUE!</v>
      </c>
      <c r="V58" s="26" t="e">
        <f>'1-6月'!V58-'1-5月'!V58</f>
        <v>#VALUE!</v>
      </c>
      <c r="W58" s="26">
        <f>'1-6月'!W58-'1-5月'!W58</f>
        <v>0</v>
      </c>
      <c r="X58" s="26">
        <f>'1-6月'!X58-'1-5月'!X58</f>
        <v>0</v>
      </c>
      <c r="Y58" s="26">
        <f>'1-6月'!Y58-'1-5月'!Y58</f>
        <v>0</v>
      </c>
      <c r="Z58" s="26">
        <f>'1-6月'!Z58-'1-5月'!Z58</f>
        <v>0</v>
      </c>
      <c r="AA58" s="26" t="e">
        <f>'1-6月'!AA58-'1-5月'!AA58</f>
        <v>#VALUE!</v>
      </c>
      <c r="AB58" s="26" t="e">
        <f>'1-6月'!AB58-'1-5月'!AB58</f>
        <v>#VALUE!</v>
      </c>
      <c r="AC58" s="26" t="e">
        <f>'1-6月'!AC58-'1-5月'!AC58</f>
        <v>#VALUE!</v>
      </c>
      <c r="AD58" s="26" t="e">
        <f>'1-6月'!AD58-'1-5月'!AD58</f>
        <v>#VALUE!</v>
      </c>
      <c r="AE58" s="26" t="e">
        <f>'1-6月'!AE58-'1-5月'!AE58</f>
        <v>#VALUE!</v>
      </c>
      <c r="AF58" s="26" t="e">
        <f>'1-6月'!AF58-'1-5月'!AF58</f>
        <v>#VALUE!</v>
      </c>
      <c r="AG58" s="26" t="e">
        <f>'1-6月'!AG58-'1-5月'!AG58</f>
        <v>#VALUE!</v>
      </c>
      <c r="AH58" s="26" t="e">
        <f>'1-6月'!AH58-'1-5月'!AH58</f>
        <v>#VALUE!</v>
      </c>
      <c r="AI58" s="26" t="e">
        <f>'1-6月'!AI58-'1-5月'!AI58</f>
        <v>#VALUE!</v>
      </c>
      <c r="AJ58" s="26" t="e">
        <f>'1-6月'!AJ58-'1-5月'!AJ58</f>
        <v>#VALUE!</v>
      </c>
      <c r="AK58" s="26" t="e">
        <f>'1-6月'!AK58-'1-5月'!AK58</f>
        <v>#VALUE!</v>
      </c>
      <c r="AL58" s="26" t="e">
        <f>'1-6月'!AL58-'1-5月'!AL58</f>
        <v>#VALUE!</v>
      </c>
      <c r="AM58" s="26" t="e">
        <f>'1-6月'!AM58-'1-5月'!AM58</f>
        <v>#VALUE!</v>
      </c>
      <c r="AN58" s="26" t="e">
        <f>'1-6月'!AN58-'1-5月'!AN58</f>
        <v>#VALUE!</v>
      </c>
      <c r="AO58" s="26" t="e">
        <f>'1-6月'!AO58-'1-5月'!AO58</f>
        <v>#VALUE!</v>
      </c>
      <c r="AP58" s="26" t="e">
        <f>'1-6月'!AP58-'1-5月'!AP58</f>
        <v>#VALUE!</v>
      </c>
      <c r="AQ58" s="26" t="e">
        <f>'1-6月'!AQ58-'1-5月'!AQ58</f>
        <v>#VALUE!</v>
      </c>
      <c r="AR58" s="26" t="e">
        <f>'1-6月'!AR58-'1-5月'!AR58</f>
        <v>#VALUE!</v>
      </c>
      <c r="AS58" s="26" t="e">
        <f>'1-6月'!AS58-'1-5月'!AS58</f>
        <v>#VALUE!</v>
      </c>
      <c r="AT58" s="26" t="e">
        <f>'1-6月'!AT58-'1-5月'!AT58</f>
        <v>#VALUE!</v>
      </c>
      <c r="AU58" s="26" t="e">
        <f>'1-6月'!AU58-'1-5月'!AU58</f>
        <v>#VALUE!</v>
      </c>
      <c r="AV58" s="26" t="e">
        <f>'1-6月'!AV58-'1-5月'!AV58</f>
        <v>#VALUE!</v>
      </c>
      <c r="AW58" s="26" t="e">
        <f>'1-6月'!AW58-'1-5月'!AW58</f>
        <v>#VALUE!</v>
      </c>
      <c r="AX58" s="26" t="e">
        <f>'1-6月'!AX58-'1-5月'!AX58</f>
        <v>#VALUE!</v>
      </c>
      <c r="AY58" s="35"/>
    </row>
    <row r="59" customHeight="true" spans="1:51">
      <c r="A59" s="11"/>
      <c r="B59" s="18"/>
      <c r="C59" s="19"/>
      <c r="D59" s="10" t="s">
        <v>189</v>
      </c>
      <c r="E59" s="10"/>
      <c r="F59" s="15" t="s">
        <v>562</v>
      </c>
      <c r="G59" s="26">
        <f>'1-6月'!G59-'1-5月'!G59</f>
        <v>0</v>
      </c>
      <c r="H59" s="26">
        <f>'1-6月'!H59-'1-5月'!H59</f>
        <v>0</v>
      </c>
      <c r="I59" s="26">
        <f>'1-6月'!I59-'1-5月'!I59</f>
        <v>0</v>
      </c>
      <c r="J59" s="26">
        <f>'1-6月'!J59-'1-5月'!J59</f>
        <v>0</v>
      </c>
      <c r="K59" s="26" t="e">
        <f>'1-6月'!K59-'1-5月'!K59</f>
        <v>#VALUE!</v>
      </c>
      <c r="L59" s="26" t="e">
        <f>'1-6月'!L59-'1-5月'!L59</f>
        <v>#VALUE!</v>
      </c>
      <c r="M59" s="26" t="e">
        <f>'1-6月'!M59-'1-5月'!M59</f>
        <v>#VALUE!</v>
      </c>
      <c r="N59" s="26" t="e">
        <f>'1-6月'!N59-'1-5月'!N59</f>
        <v>#VALUE!</v>
      </c>
      <c r="O59" s="26" t="e">
        <f>'1-6月'!O59-'1-5月'!O59</f>
        <v>#VALUE!</v>
      </c>
      <c r="P59" s="26" t="e">
        <f>'1-6月'!P59-'1-5月'!P59</f>
        <v>#VALUE!</v>
      </c>
      <c r="Q59" s="26" t="e">
        <f>'1-6月'!Q59-'1-5月'!Q59</f>
        <v>#VALUE!</v>
      </c>
      <c r="R59" s="26" t="e">
        <f>'1-6月'!R59-'1-5月'!R59</f>
        <v>#VALUE!</v>
      </c>
      <c r="S59" s="26">
        <f>'1-6月'!S59-'1-5月'!S59</f>
        <v>0</v>
      </c>
      <c r="T59" s="26">
        <f>'1-6月'!T59-'1-5月'!T59</f>
        <v>0</v>
      </c>
      <c r="U59" s="26">
        <f>'1-6月'!U59-'1-5月'!U59</f>
        <v>0</v>
      </c>
      <c r="V59" s="26">
        <f>'1-6月'!V59-'1-5月'!V59</f>
        <v>0</v>
      </c>
      <c r="W59" s="26" t="e">
        <f>'1-6月'!W59-'1-5月'!W59</f>
        <v>#VALUE!</v>
      </c>
      <c r="X59" s="26" t="e">
        <f>'1-6月'!X59-'1-5月'!X59</f>
        <v>#VALUE!</v>
      </c>
      <c r="Y59" s="26" t="e">
        <f>'1-6月'!Y59-'1-5月'!Y59</f>
        <v>#VALUE!</v>
      </c>
      <c r="Z59" s="26" t="e">
        <f>'1-6月'!Z59-'1-5月'!Z59</f>
        <v>#VALUE!</v>
      </c>
      <c r="AA59" s="26" t="e">
        <f>'1-6月'!AA59-'1-5月'!AA59</f>
        <v>#VALUE!</v>
      </c>
      <c r="AB59" s="26" t="e">
        <f>'1-6月'!AB59-'1-5月'!AB59</f>
        <v>#VALUE!</v>
      </c>
      <c r="AC59" s="26" t="e">
        <f>'1-6月'!AC59-'1-5月'!AC59</f>
        <v>#VALUE!</v>
      </c>
      <c r="AD59" s="26" t="e">
        <f>'1-6月'!AD59-'1-5月'!AD59</f>
        <v>#VALUE!</v>
      </c>
      <c r="AE59" s="26">
        <f>'1-6月'!AE59-'1-5月'!AE59</f>
        <v>0</v>
      </c>
      <c r="AF59" s="26">
        <f>'1-6月'!AF59-'1-5月'!AF59</f>
        <v>-1</v>
      </c>
      <c r="AG59" s="26">
        <f>'1-6月'!AG59-'1-5月'!AG59</f>
        <v>0</v>
      </c>
      <c r="AH59" s="26">
        <f>'1-6月'!AH59-'1-5月'!AH59</f>
        <v>0</v>
      </c>
      <c r="AI59" s="26" t="e">
        <f>'1-6月'!AI59-'1-5月'!AI59</f>
        <v>#VALUE!</v>
      </c>
      <c r="AJ59" s="26" t="e">
        <f>'1-6月'!AJ59-'1-5月'!AJ59</f>
        <v>#VALUE!</v>
      </c>
      <c r="AK59" s="26" t="e">
        <f>'1-6月'!AK59-'1-5月'!AK59</f>
        <v>#VALUE!</v>
      </c>
      <c r="AL59" s="26" t="e">
        <f>'1-6月'!AL59-'1-5月'!AL59</f>
        <v>#VALUE!</v>
      </c>
      <c r="AM59" s="26" t="e">
        <f>'1-6月'!AM59-'1-5月'!AM59</f>
        <v>#VALUE!</v>
      </c>
      <c r="AN59" s="26" t="e">
        <f>'1-6月'!AN59-'1-5月'!AN59</f>
        <v>#VALUE!</v>
      </c>
      <c r="AO59" s="26" t="e">
        <f>'1-6月'!AO59-'1-5月'!AO59</f>
        <v>#VALUE!</v>
      </c>
      <c r="AP59" s="26" t="e">
        <f>'1-6月'!AP59-'1-5月'!AP59</f>
        <v>#VALUE!</v>
      </c>
      <c r="AQ59" s="26" t="e">
        <f>'1-6月'!AQ59-'1-5月'!AQ59</f>
        <v>#VALUE!</v>
      </c>
      <c r="AR59" s="26" t="e">
        <f>'1-6月'!AR59-'1-5月'!AR59</f>
        <v>#VALUE!</v>
      </c>
      <c r="AS59" s="26" t="e">
        <f>'1-6月'!AS59-'1-5月'!AS59</f>
        <v>#VALUE!</v>
      </c>
      <c r="AT59" s="26" t="e">
        <f>'1-6月'!AT59-'1-5月'!AT59</f>
        <v>#VALUE!</v>
      </c>
      <c r="AU59" s="26" t="e">
        <f>'1-6月'!AU59-'1-5月'!AU59</f>
        <v>#VALUE!</v>
      </c>
      <c r="AV59" s="26" t="e">
        <f>'1-6月'!AV59-'1-5月'!AV59</f>
        <v>#VALUE!</v>
      </c>
      <c r="AW59" s="26" t="e">
        <f>'1-6月'!AW59-'1-5月'!AW59</f>
        <v>#VALUE!</v>
      </c>
      <c r="AX59" s="26" t="e">
        <f>'1-6月'!AX59-'1-5月'!AX59</f>
        <v>#VALUE!</v>
      </c>
      <c r="AY59" s="35"/>
    </row>
    <row r="60" customHeight="true" spans="1:51">
      <c r="A60" s="11"/>
      <c r="B60" s="18"/>
      <c r="C60" s="19"/>
      <c r="D60" s="10" t="s">
        <v>190</v>
      </c>
      <c r="E60" s="10"/>
      <c r="F60" s="15" t="s">
        <v>562</v>
      </c>
      <c r="G60" s="26" t="e">
        <f>'1-6月'!G60-'1-5月'!G60</f>
        <v>#VALUE!</v>
      </c>
      <c r="H60" s="26" t="e">
        <f>'1-6月'!H60-'1-5月'!H60</f>
        <v>#VALUE!</v>
      </c>
      <c r="I60" s="26">
        <f>'1-6月'!I60-'1-5月'!I60</f>
        <v>0</v>
      </c>
      <c r="J60" s="26">
        <f>'1-6月'!J60-'1-5月'!J60</f>
        <v>0</v>
      </c>
      <c r="K60" s="26" t="e">
        <f>'1-6月'!K60-'1-5月'!K60</f>
        <v>#VALUE!</v>
      </c>
      <c r="L60" s="26">
        <f>'1-6月'!L60-'1-5月'!L60</f>
        <v>0</v>
      </c>
      <c r="M60" s="26">
        <f>'1-6月'!M60-'1-5月'!M60</f>
        <v>0</v>
      </c>
      <c r="N60" s="26">
        <f>'1-6月'!N60-'1-5月'!N60</f>
        <v>0</v>
      </c>
      <c r="O60" s="26">
        <f>'1-6月'!O60-'1-5月'!O60</f>
        <v>0</v>
      </c>
      <c r="P60" s="26">
        <f>'1-6月'!P60-'1-5月'!P60</f>
        <v>0</v>
      </c>
      <c r="Q60" s="26">
        <f>'1-6月'!Q60-'1-5月'!Q60</f>
        <v>0</v>
      </c>
      <c r="R60" s="26">
        <f>'1-6月'!R60-'1-5月'!R60</f>
        <v>0</v>
      </c>
      <c r="S60" s="26">
        <f>'1-6月'!S60-'1-5月'!S60</f>
        <v>0</v>
      </c>
      <c r="T60" s="26">
        <f>'1-6月'!T60-'1-5月'!T60</f>
        <v>0</v>
      </c>
      <c r="U60" s="26">
        <f>'1-6月'!U60-'1-5月'!U60</f>
        <v>0</v>
      </c>
      <c r="V60" s="26">
        <f>'1-6月'!V60-'1-5月'!V60</f>
        <v>0</v>
      </c>
      <c r="W60" s="26">
        <f>'1-6月'!W60-'1-5月'!W60</f>
        <v>0</v>
      </c>
      <c r="X60" s="26">
        <f>'1-6月'!X60-'1-5月'!X60</f>
        <v>0</v>
      </c>
      <c r="Y60" s="26">
        <f>'1-6月'!Y60-'1-5月'!Y60</f>
        <v>0</v>
      </c>
      <c r="Z60" s="26">
        <f>'1-6月'!Z60-'1-5月'!Z60</f>
        <v>0</v>
      </c>
      <c r="AA60" s="26">
        <f>'1-6月'!AA60-'1-5月'!AA60</f>
        <v>0</v>
      </c>
      <c r="AB60" s="26">
        <f>'1-6月'!AB60-'1-5月'!AB60</f>
        <v>0</v>
      </c>
      <c r="AC60" s="26">
        <f>'1-6月'!AC60-'1-5月'!AC60</f>
        <v>0</v>
      </c>
      <c r="AD60" s="26">
        <f>'1-6月'!AD60-'1-5月'!AD60</f>
        <v>0</v>
      </c>
      <c r="AE60" s="26">
        <f>'1-6月'!AE60-'1-5月'!AE60</f>
        <v>0</v>
      </c>
      <c r="AF60" s="26">
        <f>'1-6月'!AF60-'1-5月'!AF60</f>
        <v>0</v>
      </c>
      <c r="AG60" s="26">
        <f>'1-6月'!AG60-'1-5月'!AG60</f>
        <v>0</v>
      </c>
      <c r="AH60" s="26">
        <f>'1-6月'!AH60-'1-5月'!AH60</f>
        <v>0</v>
      </c>
      <c r="AI60" s="26">
        <f>'1-6月'!AI60-'1-5月'!AI60</f>
        <v>0</v>
      </c>
      <c r="AJ60" s="26">
        <f>'1-6月'!AJ60-'1-5月'!AJ60</f>
        <v>0</v>
      </c>
      <c r="AK60" s="26">
        <f>'1-6月'!AK60-'1-5月'!AK60</f>
        <v>0</v>
      </c>
      <c r="AL60" s="26">
        <f>'1-6月'!AL60-'1-5月'!AL60</f>
        <v>0</v>
      </c>
      <c r="AM60" s="26">
        <f>'1-6月'!AM60-'1-5月'!AM60</f>
        <v>0</v>
      </c>
      <c r="AN60" s="26">
        <f>'1-6月'!AN60-'1-5月'!AN60</f>
        <v>0</v>
      </c>
      <c r="AO60" s="26">
        <f>'1-6月'!AO60-'1-5月'!AO60</f>
        <v>0</v>
      </c>
      <c r="AP60" s="26">
        <f>'1-6月'!AP60-'1-5月'!AP60</f>
        <v>0</v>
      </c>
      <c r="AQ60" s="26">
        <f>'1-6月'!AQ60-'1-5月'!AQ60</f>
        <v>0</v>
      </c>
      <c r="AR60" s="26">
        <f>'1-6月'!AR60-'1-5月'!AR60</f>
        <v>0</v>
      </c>
      <c r="AS60" s="26">
        <f>'1-6月'!AS60-'1-5月'!AS60</f>
        <v>0</v>
      </c>
      <c r="AT60" s="26">
        <f>'1-6月'!AT60-'1-5月'!AT60</f>
        <v>0</v>
      </c>
      <c r="AU60" s="26">
        <f>'1-6月'!AU60-'1-5月'!AU60</f>
        <v>0</v>
      </c>
      <c r="AV60" s="26">
        <f>'1-6月'!AV60-'1-5月'!AV60</f>
        <v>0</v>
      </c>
      <c r="AW60" s="26">
        <f>'1-6月'!AW60-'1-5月'!AW60</f>
        <v>0</v>
      </c>
      <c r="AX60" s="26">
        <f>'1-6月'!AX60-'1-5月'!AX60</f>
        <v>0</v>
      </c>
      <c r="AY60" s="35"/>
    </row>
    <row r="61" customHeight="true" spans="1:51">
      <c r="A61" s="11"/>
      <c r="B61" s="18"/>
      <c r="C61" s="19"/>
      <c r="D61" s="10" t="s">
        <v>191</v>
      </c>
      <c r="E61" s="10"/>
      <c r="F61" s="15" t="s">
        <v>192</v>
      </c>
      <c r="G61" s="26">
        <f>'1-6月'!G61-'1-5月'!G61</f>
        <v>0</v>
      </c>
      <c r="H61" s="26">
        <f>'1-6月'!H61-'1-5月'!H61</f>
        <v>0</v>
      </c>
      <c r="I61" s="26" t="e">
        <f>'1-6月'!I61-'1-5月'!I61</f>
        <v>#VALUE!</v>
      </c>
      <c r="J61" s="26" t="e">
        <f>'1-6月'!J61-'1-5月'!J61</f>
        <v>#VALUE!</v>
      </c>
      <c r="K61" s="26" t="e">
        <f>'1-6月'!K61-'1-5月'!K61</f>
        <v>#VALUE!</v>
      </c>
      <c r="L61" s="26" t="e">
        <f>'1-6月'!L61-'1-5月'!L61</f>
        <v>#VALUE!</v>
      </c>
      <c r="M61" s="26" t="e">
        <f>'1-6月'!M61-'1-5月'!M61</f>
        <v>#VALUE!</v>
      </c>
      <c r="N61" s="26" t="e">
        <f>'1-6月'!N61-'1-5月'!N61</f>
        <v>#VALUE!</v>
      </c>
      <c r="O61" s="26" t="e">
        <f>'1-6月'!O61-'1-5月'!O61</f>
        <v>#VALUE!</v>
      </c>
      <c r="P61" s="26" t="e">
        <f>'1-6月'!P61-'1-5月'!P61</f>
        <v>#VALUE!</v>
      </c>
      <c r="Q61" s="26" t="e">
        <f>'1-6月'!Q61-'1-5月'!Q61</f>
        <v>#VALUE!</v>
      </c>
      <c r="R61" s="26" t="e">
        <f>'1-6月'!R61-'1-5月'!R61</f>
        <v>#VALUE!</v>
      </c>
      <c r="S61" s="26">
        <f>'1-6月'!S61-'1-5月'!S61</f>
        <v>0</v>
      </c>
      <c r="T61" s="26">
        <f>'1-6月'!T61-'1-5月'!T61</f>
        <v>0</v>
      </c>
      <c r="U61" s="26">
        <f>'1-6月'!U61-'1-5月'!U61</f>
        <v>-29</v>
      </c>
      <c r="V61" s="26">
        <f>'1-6月'!V61-'1-5月'!V61</f>
        <v>0</v>
      </c>
      <c r="W61" s="26" t="e">
        <f>'1-6月'!W61-'1-5月'!W61</f>
        <v>#VALUE!</v>
      </c>
      <c r="X61" s="26" t="e">
        <f>'1-6月'!X61-'1-5月'!X61</f>
        <v>#VALUE!</v>
      </c>
      <c r="Y61" s="26" t="e">
        <f>'1-6月'!Y61-'1-5月'!Y61</f>
        <v>#VALUE!</v>
      </c>
      <c r="Z61" s="26" t="e">
        <f>'1-6月'!Z61-'1-5月'!Z61</f>
        <v>#VALUE!</v>
      </c>
      <c r="AA61" s="26">
        <f>'1-6月'!AA61-'1-5月'!AA61</f>
        <v>0</v>
      </c>
      <c r="AB61" s="26">
        <f>'1-6月'!AB61-'1-5月'!AB61</f>
        <v>-0.4</v>
      </c>
      <c r="AC61" s="26">
        <f>'1-6月'!AC61-'1-5月'!AC61</f>
        <v>0.1</v>
      </c>
      <c r="AD61" s="26">
        <f>'1-6月'!AD61-'1-5月'!AD61</f>
        <v>0.1</v>
      </c>
      <c r="AE61" s="26">
        <f>'1-6月'!AE61-'1-5月'!AE61</f>
        <v>0</v>
      </c>
      <c r="AF61" s="26">
        <f>'1-6月'!AF61-'1-5月'!AF61</f>
        <v>-0.3</v>
      </c>
      <c r="AG61" s="26">
        <f>'1-6月'!AG61-'1-5月'!AG61</f>
        <v>0</v>
      </c>
      <c r="AH61" s="26">
        <f>'1-6月'!AH61-'1-5月'!AH61</f>
        <v>0</v>
      </c>
      <c r="AI61" s="26" t="e">
        <f>'1-6月'!AI61-'1-5月'!AI61</f>
        <v>#VALUE!</v>
      </c>
      <c r="AJ61" s="26" t="e">
        <f>'1-6月'!AJ61-'1-5月'!AJ61</f>
        <v>#VALUE!</v>
      </c>
      <c r="AK61" s="26" t="e">
        <f>'1-6月'!AK61-'1-5月'!AK61</f>
        <v>#VALUE!</v>
      </c>
      <c r="AL61" s="26" t="e">
        <f>'1-6月'!AL61-'1-5月'!AL61</f>
        <v>#VALUE!</v>
      </c>
      <c r="AM61" s="26">
        <f>'1-6月'!AM61-'1-5月'!AM61</f>
        <v>0</v>
      </c>
      <c r="AN61" s="26">
        <f>'1-6月'!AN61-'1-5月'!AN61</f>
        <v>-0.4</v>
      </c>
      <c r="AO61" s="26">
        <f>'1-6月'!AO61-'1-5月'!AO61</f>
        <v>0</v>
      </c>
      <c r="AP61" s="26">
        <f>'1-6月'!AP61-'1-5月'!AP61</f>
        <v>0</v>
      </c>
      <c r="AQ61" s="26" t="e">
        <f>'1-6月'!AQ61-'1-5月'!AQ61</f>
        <v>#VALUE!</v>
      </c>
      <c r="AR61" s="26" t="e">
        <f>'1-6月'!AR61-'1-5月'!AR61</f>
        <v>#VALUE!</v>
      </c>
      <c r="AS61" s="26" t="e">
        <f>'1-6月'!AS61-'1-5月'!AS61</f>
        <v>#VALUE!</v>
      </c>
      <c r="AT61" s="26" t="e">
        <f>'1-6月'!AT61-'1-5月'!AT61</f>
        <v>#VALUE!</v>
      </c>
      <c r="AU61" s="26" t="e">
        <f>'1-6月'!AU61-'1-5月'!AU61</f>
        <v>#VALUE!</v>
      </c>
      <c r="AV61" s="26" t="e">
        <f>'1-6月'!AV61-'1-5月'!AV61</f>
        <v>#VALUE!</v>
      </c>
      <c r="AW61" s="26" t="e">
        <f>'1-6月'!AW61-'1-5月'!AW61</f>
        <v>#VALUE!</v>
      </c>
      <c r="AX61" s="26" t="e">
        <f>'1-6月'!AX61-'1-5月'!AX61</f>
        <v>#VALUE!</v>
      </c>
      <c r="AY61" s="35" t="s">
        <v>195</v>
      </c>
    </row>
    <row r="62" customHeight="true" spans="1:51">
      <c r="A62" s="11"/>
      <c r="B62" s="20"/>
      <c r="C62" s="21"/>
      <c r="D62" s="10" t="s">
        <v>196</v>
      </c>
      <c r="E62" s="10"/>
      <c r="F62" s="15" t="s">
        <v>192</v>
      </c>
      <c r="G62" s="26">
        <f>'1-6月'!G62-'1-5月'!G62</f>
        <v>0</v>
      </c>
      <c r="H62" s="26">
        <f>'1-6月'!H62-'1-5月'!H62</f>
        <v>0</v>
      </c>
      <c r="I62" s="26">
        <f>'1-6月'!I62-'1-5月'!I62</f>
        <v>0</v>
      </c>
      <c r="J62" s="26">
        <f>'1-6月'!J62-'1-5月'!J62</f>
        <v>0</v>
      </c>
      <c r="K62" s="26" t="e">
        <f>'1-6月'!K62-'1-5月'!K62</f>
        <v>#VALUE!</v>
      </c>
      <c r="L62" s="26" t="e">
        <f>'1-6月'!L62-'1-5月'!L62</f>
        <v>#VALUE!</v>
      </c>
      <c r="M62" s="26" t="e">
        <f>'1-6月'!M62-'1-5月'!M62</f>
        <v>#VALUE!</v>
      </c>
      <c r="N62" s="26" t="e">
        <f>'1-6月'!N62-'1-5月'!N62</f>
        <v>#VALUE!</v>
      </c>
      <c r="O62" s="26" t="e">
        <f>'1-6月'!O62-'1-5月'!O62</f>
        <v>#VALUE!</v>
      </c>
      <c r="P62" s="26" t="e">
        <f>'1-6月'!P62-'1-5月'!P62</f>
        <v>#VALUE!</v>
      </c>
      <c r="Q62" s="26" t="e">
        <f>'1-6月'!Q62-'1-5月'!Q62</f>
        <v>#VALUE!</v>
      </c>
      <c r="R62" s="26" t="e">
        <f>'1-6月'!R62-'1-5月'!R62</f>
        <v>#VALUE!</v>
      </c>
      <c r="S62" s="26">
        <f>'1-6月'!S62-'1-5月'!S62</f>
        <v>0</v>
      </c>
      <c r="T62" s="26">
        <f>'1-6月'!T62-'1-5月'!T62</f>
        <v>0</v>
      </c>
      <c r="U62" s="26">
        <f>'1-6月'!U62-'1-5月'!U62</f>
        <v>0</v>
      </c>
      <c r="V62" s="26">
        <f>'1-6月'!V62-'1-5月'!V62</f>
        <v>0</v>
      </c>
      <c r="W62" s="26" t="e">
        <f>'1-6月'!W62-'1-5月'!W62</f>
        <v>#VALUE!</v>
      </c>
      <c r="X62" s="26" t="e">
        <f>'1-6月'!X62-'1-5月'!X62</f>
        <v>#VALUE!</v>
      </c>
      <c r="Y62" s="26" t="e">
        <f>'1-6月'!Y62-'1-5月'!Y62</f>
        <v>#VALUE!</v>
      </c>
      <c r="Z62" s="26" t="e">
        <f>'1-6月'!Z62-'1-5月'!Z62</f>
        <v>#VALUE!</v>
      </c>
      <c r="AA62" s="26">
        <f>'1-6月'!AA62-'1-5月'!AA62</f>
        <v>0</v>
      </c>
      <c r="AB62" s="26">
        <f>'1-6月'!AB62-'1-5月'!AB62</f>
        <v>-0.4</v>
      </c>
      <c r="AC62" s="26">
        <f>'1-6月'!AC62-'1-5月'!AC62</f>
        <v>0.1</v>
      </c>
      <c r="AD62" s="26">
        <f>'1-6月'!AD62-'1-5月'!AD62</f>
        <v>0.1</v>
      </c>
      <c r="AE62" s="26">
        <f>'1-6月'!AE62-'1-5月'!AE62</f>
        <v>0</v>
      </c>
      <c r="AF62" s="26">
        <f>'1-6月'!AF62-'1-5月'!AF62</f>
        <v>-0.3</v>
      </c>
      <c r="AG62" s="26">
        <f>'1-6月'!AG62-'1-5月'!AG62</f>
        <v>0</v>
      </c>
      <c r="AH62" s="26">
        <f>'1-6月'!AH62-'1-5月'!AH62</f>
        <v>0</v>
      </c>
      <c r="AI62" s="26" t="e">
        <f>'1-6月'!AI62-'1-5月'!AI62</f>
        <v>#VALUE!</v>
      </c>
      <c r="AJ62" s="26" t="e">
        <f>'1-6月'!AJ62-'1-5月'!AJ62</f>
        <v>#VALUE!</v>
      </c>
      <c r="AK62" s="26" t="e">
        <f>'1-6月'!AK62-'1-5月'!AK62</f>
        <v>#VALUE!</v>
      </c>
      <c r="AL62" s="26" t="e">
        <f>'1-6月'!AL62-'1-5月'!AL62</f>
        <v>#VALUE!</v>
      </c>
      <c r="AM62" s="26">
        <f>'1-6月'!AM62-'1-5月'!AM62</f>
        <v>0</v>
      </c>
      <c r="AN62" s="26">
        <f>'1-6月'!AN62-'1-5月'!AN62</f>
        <v>-0.4</v>
      </c>
      <c r="AO62" s="26">
        <f>'1-6月'!AO62-'1-5月'!AO62</f>
        <v>0</v>
      </c>
      <c r="AP62" s="26">
        <f>'1-6月'!AP62-'1-5月'!AP62</f>
        <v>0</v>
      </c>
      <c r="AQ62" s="26" t="e">
        <f>'1-6月'!AQ62-'1-5月'!AQ62</f>
        <v>#VALUE!</v>
      </c>
      <c r="AR62" s="26" t="e">
        <f>'1-6月'!AR62-'1-5月'!AR62</f>
        <v>#VALUE!</v>
      </c>
      <c r="AS62" s="26" t="e">
        <f>'1-6月'!AS62-'1-5月'!AS62</f>
        <v>#VALUE!</v>
      </c>
      <c r="AT62" s="26" t="e">
        <f>'1-6月'!AT62-'1-5月'!AT62</f>
        <v>#VALUE!</v>
      </c>
      <c r="AU62" s="26" t="e">
        <f>'1-6月'!AU62-'1-5月'!AU62</f>
        <v>#VALUE!</v>
      </c>
      <c r="AV62" s="26" t="e">
        <f>'1-6月'!AV62-'1-5月'!AV62</f>
        <v>#VALUE!</v>
      </c>
      <c r="AW62" s="26" t="e">
        <f>'1-6月'!AW62-'1-5月'!AW62</f>
        <v>#VALUE!</v>
      </c>
      <c r="AX62" s="26" t="e">
        <f>'1-6月'!AX62-'1-5月'!AX62</f>
        <v>#VALUE!</v>
      </c>
      <c r="AY62" s="35"/>
    </row>
    <row r="63" customHeight="true" spans="1:51">
      <c r="A63" s="11"/>
      <c r="B63" s="13">
        <v>22</v>
      </c>
      <c r="C63" s="10" t="s">
        <v>197</v>
      </c>
      <c r="D63" s="10" t="s">
        <v>198</v>
      </c>
      <c r="E63" s="10"/>
      <c r="F63" s="15" t="s">
        <v>192</v>
      </c>
      <c r="G63" s="26">
        <f>'1-6月'!G63-'1-5月'!G63</f>
        <v>0</v>
      </c>
      <c r="H63" s="26">
        <f>'1-6月'!H63-'1-5月'!H63</f>
        <v>0</v>
      </c>
      <c r="I63" s="26" t="e">
        <f>'1-6月'!I63-'1-5月'!I63</f>
        <v>#VALUE!</v>
      </c>
      <c r="J63" s="26" t="e">
        <f>'1-6月'!J63-'1-5月'!J63</f>
        <v>#VALUE!</v>
      </c>
      <c r="K63" s="26" t="e">
        <f>'1-6月'!K63-'1-5月'!K63</f>
        <v>#VALUE!</v>
      </c>
      <c r="L63" s="26" t="e">
        <f>'1-6月'!L63-'1-5月'!L63</f>
        <v>#VALUE!</v>
      </c>
      <c r="M63" s="26" t="e">
        <f>'1-6月'!M63-'1-5月'!M63</f>
        <v>#VALUE!</v>
      </c>
      <c r="N63" s="26" t="e">
        <f>'1-6月'!N63-'1-5月'!N63</f>
        <v>#VALUE!</v>
      </c>
      <c r="O63" s="26" t="e">
        <f>'1-6月'!O63-'1-5月'!O63</f>
        <v>#VALUE!</v>
      </c>
      <c r="P63" s="26" t="e">
        <f>'1-6月'!P63-'1-5月'!P63</f>
        <v>#VALUE!</v>
      </c>
      <c r="Q63" s="26" t="e">
        <f>'1-6月'!Q63-'1-5月'!Q63</f>
        <v>#VALUE!</v>
      </c>
      <c r="R63" s="26" t="e">
        <f>'1-6月'!R63-'1-5月'!R63</f>
        <v>#VALUE!</v>
      </c>
      <c r="S63" s="26" t="e">
        <f>'1-6月'!S63-'1-5月'!S63</f>
        <v>#VALUE!</v>
      </c>
      <c r="T63" s="26" t="e">
        <f>'1-6月'!T63-'1-5月'!T63</f>
        <v>#VALUE!</v>
      </c>
      <c r="U63" s="26" t="e">
        <f>'1-6月'!U63-'1-5月'!U63</f>
        <v>#VALUE!</v>
      </c>
      <c r="V63" s="26" t="e">
        <f>'1-6月'!V63-'1-5月'!V63</f>
        <v>#VALUE!</v>
      </c>
      <c r="W63" s="26">
        <f>'1-6月'!W63-'1-5月'!W63</f>
        <v>0</v>
      </c>
      <c r="X63" s="26">
        <f>'1-6月'!X63-'1-5月'!X63</f>
        <v>0</v>
      </c>
      <c r="Y63" s="26">
        <f>'1-6月'!Y63-'1-5月'!Y63</f>
        <v>0</v>
      </c>
      <c r="Z63" s="26">
        <f>'1-6月'!Z63-'1-5月'!Z63</f>
        <v>0</v>
      </c>
      <c r="AA63" s="26" t="e">
        <f>'1-6月'!AA63-'1-5月'!AA63</f>
        <v>#VALUE!</v>
      </c>
      <c r="AB63" s="26" t="e">
        <f>'1-6月'!AB63-'1-5月'!AB63</f>
        <v>#VALUE!</v>
      </c>
      <c r="AC63" s="26" t="e">
        <f>'1-6月'!AC63-'1-5月'!AC63</f>
        <v>#VALUE!</v>
      </c>
      <c r="AD63" s="26" t="e">
        <f>'1-6月'!AD63-'1-5月'!AD63</f>
        <v>#VALUE!</v>
      </c>
      <c r="AE63" s="26" t="e">
        <f>'1-6月'!AE63-'1-5月'!AE63</f>
        <v>#VALUE!</v>
      </c>
      <c r="AF63" s="26" t="e">
        <f>'1-6月'!AF63-'1-5月'!AF63</f>
        <v>#VALUE!</v>
      </c>
      <c r="AG63" s="26" t="e">
        <f>'1-6月'!AG63-'1-5月'!AG63</f>
        <v>#VALUE!</v>
      </c>
      <c r="AH63" s="26" t="e">
        <f>'1-6月'!AH63-'1-5月'!AH63</f>
        <v>#VALUE!</v>
      </c>
      <c r="AI63" s="26" t="e">
        <f>'1-6月'!AI63-'1-5月'!AI63</f>
        <v>#VALUE!</v>
      </c>
      <c r="AJ63" s="26" t="e">
        <f>'1-6月'!AJ63-'1-5月'!AJ63</f>
        <v>#VALUE!</v>
      </c>
      <c r="AK63" s="26" t="e">
        <f>'1-6月'!AK63-'1-5月'!AK63</f>
        <v>#VALUE!</v>
      </c>
      <c r="AL63" s="26" t="e">
        <f>'1-6月'!AL63-'1-5月'!AL63</f>
        <v>#VALUE!</v>
      </c>
      <c r="AM63" s="26" t="e">
        <f>'1-6月'!AM63-'1-5月'!AM63</f>
        <v>#VALUE!</v>
      </c>
      <c r="AN63" s="26" t="e">
        <f>'1-6月'!AN63-'1-5月'!AN63</f>
        <v>#VALUE!</v>
      </c>
      <c r="AO63" s="26" t="e">
        <f>'1-6月'!AO63-'1-5月'!AO63</f>
        <v>#VALUE!</v>
      </c>
      <c r="AP63" s="26" t="e">
        <f>'1-6月'!AP63-'1-5月'!AP63</f>
        <v>#VALUE!</v>
      </c>
      <c r="AQ63" s="26" t="e">
        <f>'1-6月'!AQ63-'1-5月'!AQ63</f>
        <v>#VALUE!</v>
      </c>
      <c r="AR63" s="26" t="e">
        <f>'1-6月'!AR63-'1-5月'!AR63</f>
        <v>#VALUE!</v>
      </c>
      <c r="AS63" s="26" t="e">
        <f>'1-6月'!AS63-'1-5月'!AS63</f>
        <v>#VALUE!</v>
      </c>
      <c r="AT63" s="26" t="e">
        <f>'1-6月'!AT63-'1-5月'!AT63</f>
        <v>#VALUE!</v>
      </c>
      <c r="AU63" s="26" t="e">
        <f>'1-6月'!AU63-'1-5月'!AU63</f>
        <v>#VALUE!</v>
      </c>
      <c r="AV63" s="26" t="e">
        <f>'1-6月'!AV63-'1-5月'!AV63</f>
        <v>#VALUE!</v>
      </c>
      <c r="AW63" s="26" t="e">
        <f>'1-6月'!AW63-'1-5月'!AW63</f>
        <v>#VALUE!</v>
      </c>
      <c r="AX63" s="26" t="e">
        <f>'1-6月'!AX63-'1-5月'!AX63</f>
        <v>#VALUE!</v>
      </c>
      <c r="AY63" s="35"/>
    </row>
    <row r="64" customHeight="true" spans="1:51">
      <c r="A64" s="11"/>
      <c r="B64" s="13">
        <v>23</v>
      </c>
      <c r="C64" s="10" t="s">
        <v>201</v>
      </c>
      <c r="D64" s="10" t="s">
        <v>202</v>
      </c>
      <c r="E64" s="10"/>
      <c r="F64" s="15" t="s">
        <v>192</v>
      </c>
      <c r="G64" s="26">
        <f>'1-6月'!G64-'1-5月'!G64</f>
        <v>18</v>
      </c>
      <c r="H64" s="26">
        <f>'1-6月'!H64-'1-5月'!H64</f>
        <v>0.0797</v>
      </c>
      <c r="I64" s="26" t="e">
        <f>'1-6月'!I64-'1-5月'!I64</f>
        <v>#VALUE!</v>
      </c>
      <c r="J64" s="26" t="e">
        <f>'1-6月'!J64-'1-5月'!J64</f>
        <v>#VALUE!</v>
      </c>
      <c r="K64" s="26">
        <f>'1-6月'!K64-'1-5月'!K64</f>
        <v>0</v>
      </c>
      <c r="L64" s="26">
        <f>'1-6月'!L64-'1-5月'!L64</f>
        <v>0</v>
      </c>
      <c r="M64" s="26">
        <f>'1-6月'!M64-'1-5月'!M64</f>
        <v>0</v>
      </c>
      <c r="N64" s="26">
        <f>'1-6月'!N64-'1-5月'!N64</f>
        <v>0</v>
      </c>
      <c r="O64" s="26" t="e">
        <f>'1-6月'!O64-'1-5月'!O64</f>
        <v>#VALUE!</v>
      </c>
      <c r="P64" s="26" t="e">
        <f>'1-6月'!P64-'1-5月'!P64</f>
        <v>#VALUE!</v>
      </c>
      <c r="Q64" s="26" t="e">
        <f>'1-6月'!Q64-'1-5月'!Q64</f>
        <v>#VALUE!</v>
      </c>
      <c r="R64" s="26" t="e">
        <f>'1-6月'!R64-'1-5月'!R64</f>
        <v>#VALUE!</v>
      </c>
      <c r="S64" s="26">
        <f>'1-6月'!S64-'1-5月'!S64</f>
        <v>0</v>
      </c>
      <c r="T64" s="26">
        <f>'1-6月'!T64-'1-5月'!T64</f>
        <v>8</v>
      </c>
      <c r="U64" s="26">
        <f>'1-6月'!U64-'1-5月'!U64</f>
        <v>8</v>
      </c>
      <c r="V64" s="26">
        <f>'1-6月'!V64-'1-5月'!V64</f>
        <v>0.727</v>
      </c>
      <c r="W64" s="26">
        <f>'1-6月'!W64-'1-5月'!W64</f>
        <v>0</v>
      </c>
      <c r="X64" s="26">
        <f>'1-6月'!X64-'1-5月'!X64</f>
        <v>0</v>
      </c>
      <c r="Y64" s="26">
        <f>'1-6月'!Y64-'1-5月'!Y64</f>
        <v>0</v>
      </c>
      <c r="Z64" s="26">
        <f>'1-6月'!Z64-'1-5月'!Z64</f>
        <v>0</v>
      </c>
      <c r="AA64" s="26">
        <f>'1-6月'!AA64-'1-5月'!AA64</f>
        <v>0</v>
      </c>
      <c r="AB64" s="26">
        <f>'1-6月'!AB64-'1-5月'!AB64</f>
        <v>-30</v>
      </c>
      <c r="AC64" s="26">
        <f>'1-6月'!AC64-'1-5月'!AC64</f>
        <v>0</v>
      </c>
      <c r="AD64" s="26">
        <f>'1-6月'!AD64-'1-5月'!AD64</f>
        <v>0</v>
      </c>
      <c r="AE64" s="26">
        <f>'1-6月'!AE64-'1-5月'!AE64</f>
        <v>0</v>
      </c>
      <c r="AF64" s="26">
        <f>'1-6月'!AF64-'1-5月'!AF64</f>
        <v>10</v>
      </c>
      <c r="AG64" s="26">
        <f>'1-6月'!AG64-'1-5月'!AG64</f>
        <v>10</v>
      </c>
      <c r="AH64" s="26">
        <f>'1-6月'!AH64-'1-5月'!AH64</f>
        <v>0.1695</v>
      </c>
      <c r="AI64" s="26">
        <f>'1-6月'!AI64-'1-5月'!AI64</f>
        <v>0</v>
      </c>
      <c r="AJ64" s="26">
        <f>'1-6月'!AJ64-'1-5月'!AJ64</f>
        <v>-19</v>
      </c>
      <c r="AK64" s="26">
        <f>'1-6月'!AK64-'1-5月'!AK64</f>
        <v>0</v>
      </c>
      <c r="AL64" s="26">
        <f>'1-6月'!AL64-'1-5月'!AL64</f>
        <v>0</v>
      </c>
      <c r="AM64" s="26">
        <f>'1-6月'!AM64-'1-5月'!AM64</f>
        <v>0</v>
      </c>
      <c r="AN64" s="26">
        <f>'1-6月'!AN64-'1-5月'!AN64</f>
        <v>0</v>
      </c>
      <c r="AO64" s="26">
        <f>'1-6月'!AO64-'1-5月'!AO64</f>
        <v>0</v>
      </c>
      <c r="AP64" s="26">
        <f>'1-6月'!AP64-'1-5月'!AP64</f>
        <v>0</v>
      </c>
      <c r="AQ64" s="26" t="e">
        <f>'1-6月'!AQ64-'1-5月'!AQ64</f>
        <v>#VALUE!</v>
      </c>
      <c r="AR64" s="26" t="e">
        <f>'1-6月'!AR64-'1-5月'!AR64</f>
        <v>#VALUE!</v>
      </c>
      <c r="AS64" s="26" t="e">
        <f>'1-6月'!AS64-'1-5月'!AS64</f>
        <v>#VALUE!</v>
      </c>
      <c r="AT64" s="26" t="e">
        <f>'1-6月'!AT64-'1-5月'!AT64</f>
        <v>#VALUE!</v>
      </c>
      <c r="AU64" s="26" t="e">
        <f>'1-6月'!AU64-'1-5月'!AU64</f>
        <v>#VALUE!</v>
      </c>
      <c r="AV64" s="26" t="e">
        <f>'1-6月'!AV64-'1-5月'!AV64</f>
        <v>#VALUE!</v>
      </c>
      <c r="AW64" s="26" t="e">
        <f>'1-6月'!AW64-'1-5月'!AW64</f>
        <v>#VALUE!</v>
      </c>
      <c r="AX64" s="26" t="e">
        <f>'1-6月'!AX64-'1-5月'!AX64</f>
        <v>#VALUE!</v>
      </c>
      <c r="AY64" s="35"/>
    </row>
    <row r="65" customHeight="true" spans="1:51">
      <c r="A65" s="11"/>
      <c r="B65" s="13">
        <v>24</v>
      </c>
      <c r="C65" s="10" t="s">
        <v>205</v>
      </c>
      <c r="D65" s="10" t="s">
        <v>206</v>
      </c>
      <c r="E65" s="10"/>
      <c r="F65" s="15" t="s">
        <v>192</v>
      </c>
      <c r="G65" s="26">
        <f>'1-6月'!G65-'1-5月'!G65</f>
        <v>46</v>
      </c>
      <c r="H65" s="26">
        <f>'1-6月'!H65-'1-5月'!H65</f>
        <v>0.00320000000000009</v>
      </c>
      <c r="I65" s="26" t="e">
        <f>'1-6月'!I65-'1-5月'!I65</f>
        <v>#VALUE!</v>
      </c>
      <c r="J65" s="26" t="e">
        <f>'1-6月'!J65-'1-5月'!J65</f>
        <v>#VALUE!</v>
      </c>
      <c r="K65" s="26">
        <f>'1-6月'!K65-'1-5月'!K65</f>
        <v>0</v>
      </c>
      <c r="L65" s="26">
        <f>'1-6月'!L65-'1-5月'!L65</f>
        <v>-1294</v>
      </c>
      <c r="M65" s="26">
        <f>'1-6月'!M65-'1-5月'!M65</f>
        <v>0</v>
      </c>
      <c r="N65" s="26">
        <f>'1-6月'!N65-'1-5月'!N65</f>
        <v>0</v>
      </c>
      <c r="O65" s="26">
        <f>'1-6月'!O65-'1-5月'!O65</f>
        <v>0</v>
      </c>
      <c r="P65" s="26">
        <f>'1-6月'!P65-'1-5月'!P65</f>
        <v>46</v>
      </c>
      <c r="Q65" s="26">
        <f>'1-6月'!Q65-'1-5月'!Q65</f>
        <v>46</v>
      </c>
      <c r="R65" s="26">
        <f>'1-6月'!R65-'1-5月'!R65</f>
        <v>0.4415</v>
      </c>
      <c r="S65" s="26">
        <f>'1-6月'!S65-'1-5月'!S65</f>
        <v>0</v>
      </c>
      <c r="T65" s="26">
        <f>'1-6月'!T65-'1-5月'!T65</f>
        <v>0</v>
      </c>
      <c r="U65" s="26">
        <f>'1-6月'!U65-'1-5月'!U65</f>
        <v>0</v>
      </c>
      <c r="V65" s="26">
        <f>'1-6月'!V65-'1-5月'!V65</f>
        <v>0</v>
      </c>
      <c r="W65" s="26">
        <f>'1-6月'!W65-'1-5月'!W65</f>
        <v>0</v>
      </c>
      <c r="X65" s="26">
        <f>'1-6月'!X65-'1-5月'!X65</f>
        <v>-1</v>
      </c>
      <c r="Y65" s="26">
        <f>'1-6月'!Y65-'1-5月'!Y65</f>
        <v>0</v>
      </c>
      <c r="Z65" s="26">
        <f>'1-6月'!Z65-'1-5月'!Z65</f>
        <v>0</v>
      </c>
      <c r="AA65" s="26">
        <f>'1-6月'!AA65-'1-5月'!AA65</f>
        <v>0</v>
      </c>
      <c r="AB65" s="26">
        <f>'1-6月'!AB65-'1-5月'!AB65</f>
        <v>0</v>
      </c>
      <c r="AC65" s="26">
        <f>'1-6月'!AC65-'1-5月'!AC65</f>
        <v>0</v>
      </c>
      <c r="AD65" s="26">
        <f>'1-6月'!AD65-'1-5月'!AD65</f>
        <v>0</v>
      </c>
      <c r="AE65" s="26">
        <f>'1-6月'!AE65-'1-5月'!AE65</f>
        <v>0</v>
      </c>
      <c r="AF65" s="26">
        <f>'1-6月'!AF65-'1-5月'!AF65</f>
        <v>0</v>
      </c>
      <c r="AG65" s="26">
        <f>'1-6月'!AG65-'1-5月'!AG65</f>
        <v>0</v>
      </c>
      <c r="AH65" s="26">
        <f>'1-6月'!AH65-'1-5月'!AH65</f>
        <v>0</v>
      </c>
      <c r="AI65" s="26">
        <f>'1-6月'!AI65-'1-5月'!AI65</f>
        <v>0</v>
      </c>
      <c r="AJ65" s="26">
        <f>'1-6月'!AJ65-'1-5月'!AJ65</f>
        <v>0</v>
      </c>
      <c r="AK65" s="26">
        <f>'1-6月'!AK65-'1-5月'!AK65</f>
        <v>0</v>
      </c>
      <c r="AL65" s="26">
        <f>'1-6月'!AL65-'1-5月'!AL65</f>
        <v>0</v>
      </c>
      <c r="AM65" s="26">
        <f>'1-6月'!AM65-'1-5月'!AM65</f>
        <v>0</v>
      </c>
      <c r="AN65" s="26">
        <f>'1-6月'!AN65-'1-5月'!AN65</f>
        <v>0</v>
      </c>
      <c r="AO65" s="26">
        <f>'1-6月'!AO65-'1-5月'!AO65</f>
        <v>0</v>
      </c>
      <c r="AP65" s="26">
        <f>'1-6月'!AP65-'1-5月'!AP65</f>
        <v>0</v>
      </c>
      <c r="AQ65" s="26" t="e">
        <f>'1-6月'!AQ65-'1-5月'!AQ65</f>
        <v>#VALUE!</v>
      </c>
      <c r="AR65" s="26" t="e">
        <f>'1-6月'!AR65-'1-5月'!AR65</f>
        <v>#VALUE!</v>
      </c>
      <c r="AS65" s="26" t="e">
        <f>'1-6月'!AS65-'1-5月'!AS65</f>
        <v>#VALUE!</v>
      </c>
      <c r="AT65" s="26" t="e">
        <f>'1-6月'!AT65-'1-5月'!AT65</f>
        <v>#VALUE!</v>
      </c>
      <c r="AU65" s="26" t="e">
        <f>'1-6月'!AU65-'1-5月'!AU65</f>
        <v>#VALUE!</v>
      </c>
      <c r="AV65" s="26" t="e">
        <f>'1-6月'!AV65-'1-5月'!AV65</f>
        <v>#VALUE!</v>
      </c>
      <c r="AW65" s="26" t="e">
        <f>'1-6月'!AW65-'1-5月'!AW65</f>
        <v>#VALUE!</v>
      </c>
      <c r="AX65" s="26" t="e">
        <f>'1-6月'!AX65-'1-5月'!AX65</f>
        <v>#VALUE!</v>
      </c>
      <c r="AY65" s="35"/>
    </row>
    <row r="66" customHeight="true" spans="1:51">
      <c r="A66" s="11"/>
      <c r="B66" s="14"/>
      <c r="C66" s="10"/>
      <c r="D66" s="10" t="s">
        <v>209</v>
      </c>
      <c r="E66" s="10"/>
      <c r="F66" s="15" t="s">
        <v>91</v>
      </c>
      <c r="G66" s="26">
        <f>'1-6月'!G66-'1-5月'!G66</f>
        <v>0</v>
      </c>
      <c r="H66" s="26">
        <f>'1-6月'!H66-'1-5月'!H66</f>
        <v>0</v>
      </c>
      <c r="I66" s="26" t="e">
        <f>'1-6月'!I66-'1-5月'!I66</f>
        <v>#VALUE!</v>
      </c>
      <c r="J66" s="26" t="e">
        <f>'1-6月'!J66-'1-5月'!J66</f>
        <v>#VALUE!</v>
      </c>
      <c r="K66" s="26" t="e">
        <f>'1-6月'!K66-'1-5月'!K66</f>
        <v>#VALUE!</v>
      </c>
      <c r="L66" s="26" t="e">
        <f>'1-6月'!L66-'1-5月'!L66</f>
        <v>#VALUE!</v>
      </c>
      <c r="M66" s="26" t="e">
        <f>'1-6月'!M66-'1-5月'!M66</f>
        <v>#VALUE!</v>
      </c>
      <c r="N66" s="26" t="e">
        <f>'1-6月'!N66-'1-5月'!N66</f>
        <v>#VALUE!</v>
      </c>
      <c r="O66" s="26">
        <f>'1-6月'!O66-'1-5月'!O66</f>
        <v>0</v>
      </c>
      <c r="P66" s="26">
        <f>'1-6月'!P66-'1-5月'!P66</f>
        <v>-15</v>
      </c>
      <c r="Q66" s="26">
        <f>'1-6月'!Q66-'1-5月'!Q66</f>
        <v>0</v>
      </c>
      <c r="R66" s="26">
        <f>'1-6月'!R66-'1-5月'!R66</f>
        <v>0</v>
      </c>
      <c r="S66" s="26">
        <f>'1-6月'!S66-'1-5月'!S66</f>
        <v>0</v>
      </c>
      <c r="T66" s="26">
        <f>'1-6月'!T66-'1-5月'!T66</f>
        <v>-7</v>
      </c>
      <c r="U66" s="26">
        <f>'1-6月'!U66-'1-5月'!U66</f>
        <v>0</v>
      </c>
      <c r="V66" s="26">
        <f>'1-6月'!V66-'1-5月'!V66</f>
        <v>0</v>
      </c>
      <c r="W66" s="26">
        <f>'1-6月'!W66-'1-5月'!W66</f>
        <v>0</v>
      </c>
      <c r="X66" s="26">
        <f>'1-6月'!X66-'1-5月'!X66</f>
        <v>-4</v>
      </c>
      <c r="Y66" s="26">
        <f>'1-6月'!Y66-'1-5月'!Y66</f>
        <v>0</v>
      </c>
      <c r="Z66" s="26">
        <f>'1-6月'!Z66-'1-5月'!Z66</f>
        <v>0</v>
      </c>
      <c r="AA66" s="26">
        <f>'1-6月'!AA66-'1-5月'!AA66</f>
        <v>0</v>
      </c>
      <c r="AB66" s="26">
        <f>'1-6月'!AB66-'1-5月'!AB66</f>
        <v>0</v>
      </c>
      <c r="AC66" s="26">
        <f>'1-6月'!AC66-'1-5月'!AC66</f>
        <v>0</v>
      </c>
      <c r="AD66" s="26">
        <f>'1-6月'!AD66-'1-5月'!AD66</f>
        <v>0</v>
      </c>
      <c r="AE66" s="26">
        <f>'1-6月'!AE66-'1-5月'!AE66</f>
        <v>0</v>
      </c>
      <c r="AF66" s="26">
        <f>'1-6月'!AF66-'1-5月'!AF66</f>
        <v>-14</v>
      </c>
      <c r="AG66" s="26">
        <f>'1-6月'!AG66-'1-5月'!AG66</f>
        <v>0</v>
      </c>
      <c r="AH66" s="26">
        <f>'1-6月'!AH66-'1-5月'!AH66</f>
        <v>0</v>
      </c>
      <c r="AI66" s="26">
        <f>'1-6月'!AI66-'1-5月'!AI66</f>
        <v>0</v>
      </c>
      <c r="AJ66" s="26">
        <f>'1-6月'!AJ66-'1-5月'!AJ66</f>
        <v>0</v>
      </c>
      <c r="AK66" s="26">
        <f>'1-6月'!AK66-'1-5月'!AK66</f>
        <v>0</v>
      </c>
      <c r="AL66" s="26">
        <f>'1-6月'!AL66-'1-5月'!AL66</f>
        <v>0</v>
      </c>
      <c r="AM66" s="26">
        <f>'1-6月'!AM66-'1-5月'!AM66</f>
        <v>0</v>
      </c>
      <c r="AN66" s="26">
        <f>'1-6月'!AN66-'1-5月'!AN66</f>
        <v>0</v>
      </c>
      <c r="AO66" s="26">
        <f>'1-6月'!AO66-'1-5月'!AO66</f>
        <v>0</v>
      </c>
      <c r="AP66" s="26">
        <f>'1-6月'!AP66-'1-5月'!AP66</f>
        <v>0</v>
      </c>
      <c r="AQ66" s="26" t="e">
        <f>'1-6月'!AQ66-'1-5月'!AQ66</f>
        <v>#VALUE!</v>
      </c>
      <c r="AR66" s="26" t="e">
        <f>'1-6月'!AR66-'1-5月'!AR66</f>
        <v>#VALUE!</v>
      </c>
      <c r="AS66" s="26" t="e">
        <f>'1-6月'!AS66-'1-5月'!AS66</f>
        <v>#VALUE!</v>
      </c>
      <c r="AT66" s="26" t="e">
        <f>'1-6月'!AT66-'1-5月'!AT66</f>
        <v>#VALUE!</v>
      </c>
      <c r="AU66" s="26" t="e">
        <f>'1-6月'!AU66-'1-5月'!AU66</f>
        <v>#VALUE!</v>
      </c>
      <c r="AV66" s="26" t="e">
        <f>'1-6月'!AV66-'1-5月'!AV66</f>
        <v>#VALUE!</v>
      </c>
      <c r="AW66" s="26" t="e">
        <f>'1-6月'!AW66-'1-5月'!AW66</f>
        <v>#VALUE!</v>
      </c>
      <c r="AX66" s="26" t="e">
        <f>'1-6月'!AX66-'1-5月'!AX66</f>
        <v>#VALUE!</v>
      </c>
      <c r="AY66" s="41" t="s">
        <v>212</v>
      </c>
    </row>
    <row r="67" customHeight="true" spans="1:51">
      <c r="A67" s="11"/>
      <c r="B67" s="14"/>
      <c r="C67" s="10"/>
      <c r="D67" s="10" t="s">
        <v>213</v>
      </c>
      <c r="E67" s="10"/>
      <c r="F67" s="15" t="s">
        <v>91</v>
      </c>
      <c r="G67" s="26">
        <f>'1-6月'!G67-'1-5月'!G67</f>
        <v>0</v>
      </c>
      <c r="H67" s="26">
        <f>'1-6月'!H67-'1-5月'!H67</f>
        <v>0</v>
      </c>
      <c r="I67" s="26">
        <f>'1-6月'!I67-'1-5月'!I67</f>
        <v>0</v>
      </c>
      <c r="J67" s="26">
        <f>'1-6月'!J67-'1-5月'!J67</f>
        <v>0</v>
      </c>
      <c r="K67" s="26" t="e">
        <f>'1-6月'!K67-'1-5月'!K67</f>
        <v>#VALUE!</v>
      </c>
      <c r="L67" s="26" t="e">
        <f>'1-6月'!L67-'1-5月'!L67</f>
        <v>#VALUE!</v>
      </c>
      <c r="M67" s="26" t="e">
        <f>'1-6月'!M67-'1-5月'!M67</f>
        <v>#VALUE!</v>
      </c>
      <c r="N67" s="26" t="e">
        <f>'1-6月'!N67-'1-5月'!N67</f>
        <v>#VALUE!</v>
      </c>
      <c r="O67" s="26">
        <f>'1-6月'!O67-'1-5月'!O67</f>
        <v>0</v>
      </c>
      <c r="P67" s="26">
        <f>'1-6月'!P67-'1-5月'!P67</f>
        <v>-6</v>
      </c>
      <c r="Q67" s="26">
        <f>'1-6月'!Q67-'1-5月'!Q67</f>
        <v>0</v>
      </c>
      <c r="R67" s="26">
        <f>'1-6月'!R67-'1-5月'!R67</f>
        <v>0</v>
      </c>
      <c r="S67" s="26">
        <f>'1-6月'!S67-'1-5月'!S67</f>
        <v>0</v>
      </c>
      <c r="T67" s="26">
        <f>'1-6月'!T67-'1-5月'!T67</f>
        <v>-7</v>
      </c>
      <c r="U67" s="26">
        <f>'1-6月'!U67-'1-5月'!U67</f>
        <v>0</v>
      </c>
      <c r="V67" s="26">
        <f>'1-6月'!V67-'1-5月'!V67</f>
        <v>0</v>
      </c>
      <c r="W67" s="26">
        <f>'1-6月'!W67-'1-5月'!W67</f>
        <v>0</v>
      </c>
      <c r="X67" s="26">
        <f>'1-6月'!X67-'1-5月'!X67</f>
        <v>-3</v>
      </c>
      <c r="Y67" s="26">
        <f>'1-6月'!Y67-'1-5月'!Y67</f>
        <v>0</v>
      </c>
      <c r="Z67" s="26">
        <f>'1-6月'!Z67-'1-5月'!Z67</f>
        <v>0</v>
      </c>
      <c r="AA67" s="26">
        <f>'1-6月'!AA67-'1-5月'!AA67</f>
        <v>0</v>
      </c>
      <c r="AB67" s="26">
        <f>'1-6月'!AB67-'1-5月'!AB67</f>
        <v>0</v>
      </c>
      <c r="AC67" s="26">
        <f>'1-6月'!AC67-'1-5月'!AC67</f>
        <v>0</v>
      </c>
      <c r="AD67" s="26">
        <f>'1-6月'!AD67-'1-5月'!AD67</f>
        <v>0</v>
      </c>
      <c r="AE67" s="26">
        <f>'1-6月'!AE67-'1-5月'!AE67</f>
        <v>0</v>
      </c>
      <c r="AF67" s="26">
        <f>'1-6月'!AF67-'1-5月'!AF67</f>
        <v>0</v>
      </c>
      <c r="AG67" s="26">
        <f>'1-6月'!AG67-'1-5月'!AG67</f>
        <v>0</v>
      </c>
      <c r="AH67" s="26">
        <f>'1-6月'!AH67-'1-5月'!AH67</f>
        <v>0</v>
      </c>
      <c r="AI67" s="26">
        <f>'1-6月'!AI67-'1-5月'!AI67</f>
        <v>0</v>
      </c>
      <c r="AJ67" s="26">
        <f>'1-6月'!AJ67-'1-5月'!AJ67</f>
        <v>0</v>
      </c>
      <c r="AK67" s="26">
        <f>'1-6月'!AK67-'1-5月'!AK67</f>
        <v>0</v>
      </c>
      <c r="AL67" s="26">
        <f>'1-6月'!AL67-'1-5月'!AL67</f>
        <v>0</v>
      </c>
      <c r="AM67" s="26">
        <f>'1-6月'!AM67-'1-5月'!AM67</f>
        <v>0</v>
      </c>
      <c r="AN67" s="26">
        <f>'1-6月'!AN67-'1-5月'!AN67</f>
        <v>0</v>
      </c>
      <c r="AO67" s="26">
        <f>'1-6月'!AO67-'1-5月'!AO67</f>
        <v>0</v>
      </c>
      <c r="AP67" s="26">
        <f>'1-6月'!AP67-'1-5月'!AP67</f>
        <v>0</v>
      </c>
      <c r="AQ67" s="26" t="e">
        <f>'1-6月'!AQ67-'1-5月'!AQ67</f>
        <v>#VALUE!</v>
      </c>
      <c r="AR67" s="26" t="e">
        <f>'1-6月'!AR67-'1-5月'!AR67</f>
        <v>#VALUE!</v>
      </c>
      <c r="AS67" s="26" t="e">
        <f>'1-6月'!AS67-'1-5月'!AS67</f>
        <v>#VALUE!</v>
      </c>
      <c r="AT67" s="26" t="e">
        <f>'1-6月'!AT67-'1-5月'!AT67</f>
        <v>#VALUE!</v>
      </c>
      <c r="AU67" s="26" t="e">
        <f>'1-6月'!AU67-'1-5月'!AU67</f>
        <v>#VALUE!</v>
      </c>
      <c r="AV67" s="26" t="e">
        <f>'1-6月'!AV67-'1-5月'!AV67</f>
        <v>#VALUE!</v>
      </c>
      <c r="AW67" s="26" t="e">
        <f>'1-6月'!AW67-'1-5月'!AW67</f>
        <v>#VALUE!</v>
      </c>
      <c r="AX67" s="26" t="e">
        <f>'1-6月'!AX67-'1-5月'!AX67</f>
        <v>#VALUE!</v>
      </c>
      <c r="AY67" s="23"/>
    </row>
    <row r="68" customHeight="true" spans="1:51">
      <c r="A68" s="11"/>
      <c r="B68" s="13">
        <v>25</v>
      </c>
      <c r="C68" s="10" t="s">
        <v>214</v>
      </c>
      <c r="D68" s="10" t="s">
        <v>215</v>
      </c>
      <c r="E68" s="10"/>
      <c r="F68" s="15" t="s">
        <v>192</v>
      </c>
      <c r="G68" s="26">
        <f>'1-6月'!G68-'1-5月'!G68</f>
        <v>896</v>
      </c>
      <c r="H68" s="26">
        <f>'1-6月'!H68-'1-5月'!H68</f>
        <v>0.0389</v>
      </c>
      <c r="I68" s="26" t="e">
        <f>'1-6月'!I68-'1-5月'!I68</f>
        <v>#VALUE!</v>
      </c>
      <c r="J68" s="26" t="e">
        <f>'1-6月'!J68-'1-5月'!J68</f>
        <v>#VALUE!</v>
      </c>
      <c r="K68" s="26" t="e">
        <f>'1-6月'!K68-'1-5月'!K68</f>
        <v>#VALUE!</v>
      </c>
      <c r="L68" s="26" t="e">
        <f>'1-6月'!L68-'1-5月'!L68</f>
        <v>#VALUE!</v>
      </c>
      <c r="M68" s="26" t="e">
        <f>'1-6月'!M68-'1-5月'!M68</f>
        <v>#VALUE!</v>
      </c>
      <c r="N68" s="26" t="e">
        <f>'1-6月'!N68-'1-5月'!N68</f>
        <v>#VALUE!</v>
      </c>
      <c r="O68" s="26">
        <f>'1-6月'!O68-'1-5月'!O68</f>
        <v>0</v>
      </c>
      <c r="P68" s="26">
        <f>'1-6月'!P68-'1-5月'!P68</f>
        <v>-775</v>
      </c>
      <c r="Q68" s="26">
        <f>'1-6月'!Q68-'1-5月'!Q68</f>
        <v>159</v>
      </c>
      <c r="R68" s="26">
        <f>'1-6月'!R68-'1-5月'!R68</f>
        <v>0.0462</v>
      </c>
      <c r="S68" s="26">
        <f>'1-6月'!S68-'1-5月'!S68</f>
        <v>0</v>
      </c>
      <c r="T68" s="26">
        <f>'1-6月'!T68-'1-5月'!T68</f>
        <v>-100</v>
      </c>
      <c r="U68" s="26">
        <f>'1-6月'!U68-'1-5月'!U68</f>
        <v>0</v>
      </c>
      <c r="V68" s="26">
        <f>'1-6月'!V68-'1-5月'!V68</f>
        <v>0</v>
      </c>
      <c r="W68" s="26">
        <f>'1-6月'!W68-'1-5月'!W68</f>
        <v>0</v>
      </c>
      <c r="X68" s="26">
        <f>'1-6月'!X68-'1-5月'!X68</f>
        <v>-371</v>
      </c>
      <c r="Y68" s="26">
        <f>'1-6月'!Y68-'1-5月'!Y68</f>
        <v>176</v>
      </c>
      <c r="Z68" s="26">
        <f>'1-6月'!Z68-'1-5月'!Z68</f>
        <v>0.1092</v>
      </c>
      <c r="AA68" s="26">
        <f>'1-6月'!AA68-'1-5月'!AA68</f>
        <v>0</v>
      </c>
      <c r="AB68" s="26">
        <f>'1-6月'!AB68-'1-5月'!AB68</f>
        <v>-29</v>
      </c>
      <c r="AC68" s="26">
        <f>'1-6月'!AC68-'1-5月'!AC68</f>
        <v>91</v>
      </c>
      <c r="AD68" s="26">
        <f>'1-6月'!AD68-'1-5月'!AD68</f>
        <v>0.0128916018662519</v>
      </c>
      <c r="AE68" s="26">
        <f>'1-6月'!AE68-'1-5月'!AE68</f>
        <v>0</v>
      </c>
      <c r="AF68" s="26">
        <f>'1-6月'!AF68-'1-5月'!AF68</f>
        <v>5</v>
      </c>
      <c r="AG68" s="26">
        <f>'1-6月'!AG68-'1-5月'!AG68</f>
        <v>40</v>
      </c>
      <c r="AH68" s="26">
        <f>'1-6月'!AH68-'1-5月'!AH68</f>
        <v>0.00941777933942367</v>
      </c>
      <c r="AI68" s="26">
        <f>'1-6月'!AI68-'1-5月'!AI68</f>
        <v>0</v>
      </c>
      <c r="AJ68" s="26">
        <f>'1-6月'!AJ68-'1-5月'!AJ68</f>
        <v>20</v>
      </c>
      <c r="AK68" s="26">
        <f>'1-6月'!AK68-'1-5月'!AK68</f>
        <v>50</v>
      </c>
      <c r="AL68" s="26">
        <f>'1-6月'!AL68-'1-5月'!AL68</f>
        <v>0.032</v>
      </c>
      <c r="AM68" s="26">
        <f>'1-6月'!AM68-'1-5月'!AM68</f>
        <v>0</v>
      </c>
      <c r="AN68" s="26">
        <f>'1-6月'!AN68-'1-5月'!AN68</f>
        <v>-10</v>
      </c>
      <c r="AO68" s="26">
        <f>'1-6月'!AO68-'1-5月'!AO68</f>
        <v>380</v>
      </c>
      <c r="AP68" s="26">
        <f>'1-6月'!AP68-'1-5月'!AP68</f>
        <v>0.1579</v>
      </c>
      <c r="AQ68" s="26" t="e">
        <f>'1-6月'!AQ68-'1-5月'!AQ68</f>
        <v>#VALUE!</v>
      </c>
      <c r="AR68" s="26" t="e">
        <f>'1-6月'!AR68-'1-5月'!AR68</f>
        <v>#VALUE!</v>
      </c>
      <c r="AS68" s="26" t="e">
        <f>'1-6月'!AS68-'1-5月'!AS68</f>
        <v>#VALUE!</v>
      </c>
      <c r="AT68" s="26" t="e">
        <f>'1-6月'!AT68-'1-5月'!AT68</f>
        <v>#VALUE!</v>
      </c>
      <c r="AU68" s="26" t="e">
        <f>'1-6月'!AU68-'1-5月'!AU68</f>
        <v>#VALUE!</v>
      </c>
      <c r="AV68" s="26" t="e">
        <f>'1-6月'!AV68-'1-5月'!AV68</f>
        <v>#VALUE!</v>
      </c>
      <c r="AW68" s="26" t="e">
        <f>'1-6月'!AW68-'1-5月'!AW68</f>
        <v>#VALUE!</v>
      </c>
      <c r="AX68" s="26" t="e">
        <f>'1-6月'!AX68-'1-5月'!AX68</f>
        <v>#VALUE!</v>
      </c>
      <c r="AY68" s="35"/>
    </row>
    <row r="69" customHeight="true" spans="1:51">
      <c r="A69" s="6"/>
      <c r="B69" s="14"/>
      <c r="C69" s="10"/>
      <c r="D69" s="10" t="s">
        <v>218</v>
      </c>
      <c r="E69" s="10"/>
      <c r="F69" s="15" t="s">
        <v>192</v>
      </c>
      <c r="G69" s="26">
        <f>'1-6月'!G69-'1-5月'!G69</f>
        <v>896</v>
      </c>
      <c r="H69" s="26">
        <f>'1-6月'!H69-'1-5月'!H69</f>
        <v>0.0103999999999999</v>
      </c>
      <c r="I69" s="26">
        <f>'1-6月'!I69-'1-5月'!I69</f>
        <v>0</v>
      </c>
      <c r="J69" s="26">
        <f>'1-6月'!J69-'1-5月'!J69</f>
        <v>0</v>
      </c>
      <c r="K69" s="26" t="e">
        <f>'1-6月'!K69-'1-5月'!K69</f>
        <v>#VALUE!</v>
      </c>
      <c r="L69" s="26" t="e">
        <f>'1-6月'!L69-'1-5月'!L69</f>
        <v>#VALUE!</v>
      </c>
      <c r="M69" s="26" t="e">
        <f>'1-6月'!M69-'1-5月'!M69</f>
        <v>#VALUE!</v>
      </c>
      <c r="N69" s="26" t="e">
        <f>'1-6月'!N69-'1-5月'!N69</f>
        <v>#VALUE!</v>
      </c>
      <c r="O69" s="26">
        <f>'1-6月'!O69-'1-5月'!O69</f>
        <v>0</v>
      </c>
      <c r="P69" s="26">
        <f>'1-6月'!P69-'1-5月'!P69</f>
        <v>159</v>
      </c>
      <c r="Q69" s="26">
        <f>'1-6月'!Q69-'1-5月'!Q69</f>
        <v>159</v>
      </c>
      <c r="R69" s="26">
        <f>'1-6月'!R69-'1-5月'!R69</f>
        <v>0.0114000000000001</v>
      </c>
      <c r="S69" s="26">
        <f>'1-6月'!S69-'1-5月'!S69</f>
        <v>0</v>
      </c>
      <c r="T69" s="26">
        <f>'1-6月'!T69-'1-5月'!T69</f>
        <v>1000</v>
      </c>
      <c r="U69" s="26">
        <f>'1-6月'!U69-'1-5月'!U69</f>
        <v>0</v>
      </c>
      <c r="V69" s="26">
        <f>'1-6月'!V69-'1-5月'!V69</f>
        <v>0</v>
      </c>
      <c r="W69" s="26">
        <f>'1-6月'!W69-'1-5月'!W69</f>
        <v>0</v>
      </c>
      <c r="X69" s="26">
        <f>'1-6月'!X69-'1-5月'!X69</f>
        <v>176</v>
      </c>
      <c r="Y69" s="26">
        <f>'1-6月'!Y69-'1-5月'!Y69</f>
        <v>176</v>
      </c>
      <c r="Z69" s="26">
        <f>'1-6月'!Z69-'1-5月'!Z69</f>
        <v>0.0307000000000001</v>
      </c>
      <c r="AA69" s="26">
        <f>'1-6月'!AA69-'1-5月'!AA69</f>
        <v>0</v>
      </c>
      <c r="AB69" s="26">
        <f>'1-6月'!AB69-'1-5月'!AB69</f>
        <v>91</v>
      </c>
      <c r="AC69" s="26">
        <f>'1-6月'!AC69-'1-5月'!AC69</f>
        <v>91</v>
      </c>
      <c r="AD69" s="26">
        <f>'1-6月'!AD69-'1-5月'!AD69</f>
        <v>0.00334940476190471</v>
      </c>
      <c r="AE69" s="26">
        <f>'1-6月'!AE69-'1-5月'!AE69</f>
        <v>0</v>
      </c>
      <c r="AF69" s="26">
        <f>'1-6月'!AF69-'1-5月'!AF69</f>
        <v>40</v>
      </c>
      <c r="AG69" s="26">
        <f>'1-6月'!AG69-'1-5月'!AG69</f>
        <v>40</v>
      </c>
      <c r="AH69" s="26">
        <f>'1-6月'!AH69-'1-5月'!AH69</f>
        <v>0.00270000000000015</v>
      </c>
      <c r="AI69" s="26">
        <f>'1-6月'!AI69-'1-5月'!AI69</f>
        <v>0</v>
      </c>
      <c r="AJ69" s="26">
        <f>'1-6月'!AJ69-'1-5月'!AJ69</f>
        <v>50</v>
      </c>
      <c r="AK69" s="26">
        <f>'1-6月'!AK69-'1-5月'!AK69</f>
        <v>50</v>
      </c>
      <c r="AL69" s="26">
        <f>'1-6月'!AL69-'1-5月'!AL69</f>
        <v>0.00900000000000001</v>
      </c>
      <c r="AM69" s="26">
        <f>'1-6月'!AM69-'1-5月'!AM69</f>
        <v>0</v>
      </c>
      <c r="AN69" s="26">
        <f>'1-6月'!AN69-'1-5月'!AN69</f>
        <v>380</v>
      </c>
      <c r="AO69" s="26">
        <f>'1-6月'!AO69-'1-5月'!AO69</f>
        <v>380</v>
      </c>
      <c r="AP69" s="26">
        <f>'1-6月'!AP69-'1-5月'!AP69</f>
        <v>0.0408999999999999</v>
      </c>
      <c r="AQ69" s="26" t="e">
        <f>'1-6月'!AQ69-'1-5月'!AQ69</f>
        <v>#VALUE!</v>
      </c>
      <c r="AR69" s="26" t="e">
        <f>'1-6月'!AR69-'1-5月'!AR69</f>
        <v>#VALUE!</v>
      </c>
      <c r="AS69" s="26" t="e">
        <f>'1-6月'!AS69-'1-5月'!AS69</f>
        <v>#VALUE!</v>
      </c>
      <c r="AT69" s="26" t="e">
        <f>'1-6月'!AT69-'1-5月'!AT69</f>
        <v>#VALUE!</v>
      </c>
      <c r="AU69" s="26" t="e">
        <f>'1-6月'!AU69-'1-5月'!AU69</f>
        <v>#VALUE!</v>
      </c>
      <c r="AV69" s="26" t="e">
        <f>'1-6月'!AV69-'1-5月'!AV69</f>
        <v>#VALUE!</v>
      </c>
      <c r="AW69" s="26" t="e">
        <f>'1-6月'!AW69-'1-5月'!AW69</f>
        <v>#VALUE!</v>
      </c>
      <c r="AX69" s="26" t="e">
        <f>'1-6月'!AX69-'1-5月'!AX69</f>
        <v>#VALUE!</v>
      </c>
      <c r="AY69" s="35"/>
    </row>
    <row r="70" customHeight="true" spans="1:51">
      <c r="A70" s="8" t="s">
        <v>219</v>
      </c>
      <c r="B70" s="16">
        <v>26</v>
      </c>
      <c r="C70" s="17" t="s">
        <v>220</v>
      </c>
      <c r="D70" s="10" t="s">
        <v>396</v>
      </c>
      <c r="E70" s="10"/>
      <c r="F70" s="17" t="s">
        <v>562</v>
      </c>
      <c r="G70" s="26">
        <f>'1-6月'!G70-'1-5月'!G70</f>
        <v>0</v>
      </c>
      <c r="H70" s="26">
        <f>'1-6月'!H70-'1-5月'!H70</f>
        <v>2.7</v>
      </c>
      <c r="I70" s="26" t="e">
        <f>'1-6月'!I70-'1-5月'!I70</f>
        <v>#VALUE!</v>
      </c>
      <c r="J70" s="26" t="e">
        <f>'1-6月'!J70-'1-5月'!J70</f>
        <v>#VALUE!</v>
      </c>
      <c r="K70" s="26" t="e">
        <f>'1-6月'!K70-'1-5月'!K70</f>
        <v>#VALUE!</v>
      </c>
      <c r="L70" s="26" t="e">
        <f>'1-6月'!L70-'1-5月'!L70</f>
        <v>#VALUE!</v>
      </c>
      <c r="M70" s="26">
        <f>'1-6月'!M70-'1-5月'!M70</f>
        <v>0</v>
      </c>
      <c r="N70" s="26" t="e">
        <f>'1-6月'!N70-'1-5月'!N70</f>
        <v>#VALUE!</v>
      </c>
      <c r="O70" s="26" t="e">
        <f>'1-6月'!O70-'1-5月'!O70</f>
        <v>#VALUE!</v>
      </c>
      <c r="P70" s="26" t="e">
        <f>'1-6月'!P70-'1-5月'!P70</f>
        <v>#VALUE!</v>
      </c>
      <c r="Q70" s="26" t="e">
        <f>'1-6月'!Q70-'1-5月'!Q70</f>
        <v>#VALUE!</v>
      </c>
      <c r="R70" s="26" t="e">
        <f>'1-6月'!R70-'1-5月'!R70</f>
        <v>#VALUE!</v>
      </c>
      <c r="S70" s="26" t="e">
        <f>'1-6月'!S70-'1-5月'!S70</f>
        <v>#VALUE!</v>
      </c>
      <c r="T70" s="26" t="e">
        <f>'1-6月'!T70-'1-5月'!T70</f>
        <v>#VALUE!</v>
      </c>
      <c r="U70" s="26">
        <f>'1-6月'!U70-'1-5月'!U70</f>
        <v>0</v>
      </c>
      <c r="V70" s="26" t="e">
        <f>'1-6月'!V70-'1-5月'!V70</f>
        <v>#VALUE!</v>
      </c>
      <c r="W70" s="26" t="e">
        <f>'1-6月'!W70-'1-5月'!W70</f>
        <v>#VALUE!</v>
      </c>
      <c r="X70" s="26" t="e">
        <f>'1-6月'!X70-'1-5月'!X70</f>
        <v>#VALUE!</v>
      </c>
      <c r="Y70" s="26">
        <f>'1-6月'!Y70-'1-5月'!Y70</f>
        <v>0</v>
      </c>
      <c r="Z70" s="26" t="e">
        <f>'1-6月'!Z70-'1-5月'!Z70</f>
        <v>#VALUE!</v>
      </c>
      <c r="AA70" s="26" t="e">
        <f>'1-6月'!AA70-'1-5月'!AA70</f>
        <v>#VALUE!</v>
      </c>
      <c r="AB70" s="26" t="e">
        <f>'1-6月'!AB70-'1-5月'!AB70</f>
        <v>#VALUE!</v>
      </c>
      <c r="AC70" s="26">
        <f>'1-6月'!AC70-'1-5月'!AC70</f>
        <v>0</v>
      </c>
      <c r="AD70" s="26" t="e">
        <f>'1-6月'!AD70-'1-5月'!AD70</f>
        <v>#VALUE!</v>
      </c>
      <c r="AE70" s="26" t="e">
        <f>'1-6月'!AE70-'1-5月'!AE70</f>
        <v>#VALUE!</v>
      </c>
      <c r="AF70" s="26" t="e">
        <f>'1-6月'!AF70-'1-5月'!AF70</f>
        <v>#VALUE!</v>
      </c>
      <c r="AG70" s="26">
        <f>'1-6月'!AG70-'1-5月'!AG70</f>
        <v>0</v>
      </c>
      <c r="AH70" s="26" t="e">
        <f>'1-6月'!AH70-'1-5月'!AH70</f>
        <v>#VALUE!</v>
      </c>
      <c r="AI70" s="26" t="e">
        <f>'1-6月'!AI70-'1-5月'!AI70</f>
        <v>#VALUE!</v>
      </c>
      <c r="AJ70" s="26" t="e">
        <f>'1-6月'!AJ70-'1-5月'!AJ70</f>
        <v>#VALUE!</v>
      </c>
      <c r="AK70" s="26">
        <f>'1-6月'!AK70-'1-5月'!AK70</f>
        <v>0</v>
      </c>
      <c r="AL70" s="26" t="e">
        <f>'1-6月'!AL70-'1-5月'!AL70</f>
        <v>#VALUE!</v>
      </c>
      <c r="AM70" s="26" t="e">
        <f>'1-6月'!AM70-'1-5月'!AM70</f>
        <v>#VALUE!</v>
      </c>
      <c r="AN70" s="26" t="e">
        <f>'1-6月'!AN70-'1-5月'!AN70</f>
        <v>#VALUE!</v>
      </c>
      <c r="AO70" s="26">
        <f>'1-6月'!AO70-'1-5月'!AO70</f>
        <v>0</v>
      </c>
      <c r="AP70" s="26" t="e">
        <f>'1-6月'!AP70-'1-5月'!AP70</f>
        <v>#VALUE!</v>
      </c>
      <c r="AQ70" s="26" t="e">
        <f>'1-6月'!AQ70-'1-5月'!AQ70</f>
        <v>#VALUE!</v>
      </c>
      <c r="AR70" s="26" t="e">
        <f>'1-6月'!AR70-'1-5月'!AR70</f>
        <v>#VALUE!</v>
      </c>
      <c r="AS70" s="26" t="e">
        <f>'1-6月'!AS70-'1-5月'!AS70</f>
        <v>#VALUE!</v>
      </c>
      <c r="AT70" s="26" t="e">
        <f>'1-6月'!AT70-'1-5月'!AT70</f>
        <v>#VALUE!</v>
      </c>
      <c r="AU70" s="26" t="e">
        <f>'1-6月'!AU70-'1-5月'!AU70</f>
        <v>#VALUE!</v>
      </c>
      <c r="AV70" s="26" t="e">
        <f>'1-6月'!AV70-'1-5月'!AV70</f>
        <v>#VALUE!</v>
      </c>
      <c r="AW70" s="26" t="e">
        <f>'1-6月'!AW70-'1-5月'!AW70</f>
        <v>#VALUE!</v>
      </c>
      <c r="AX70" s="26" t="e">
        <f>'1-6月'!AX70-'1-5月'!AX70</f>
        <v>#VALUE!</v>
      </c>
      <c r="AY70" s="38" t="s">
        <v>223</v>
      </c>
    </row>
    <row r="71" customHeight="true" spans="1:51">
      <c r="A71" s="11"/>
      <c r="B71" s="18"/>
      <c r="C71" s="19"/>
      <c r="D71" s="10" t="s">
        <v>224</v>
      </c>
      <c r="E71" s="10"/>
      <c r="F71" s="17" t="s">
        <v>562</v>
      </c>
      <c r="G71" s="26">
        <f>'1-6月'!G71-'1-5月'!G71</f>
        <v>1659</v>
      </c>
      <c r="H71" s="26">
        <f>'1-6月'!H71-'1-5月'!H71</f>
        <v>0.3386</v>
      </c>
      <c r="I71" s="26">
        <f>'1-6月'!I71-'1-5月'!I71</f>
        <v>0</v>
      </c>
      <c r="J71" s="26">
        <f>'1-6月'!J71-'1-5月'!J71</f>
        <v>0</v>
      </c>
      <c r="K71" s="26" t="e">
        <f>'1-6月'!K71-'1-5月'!K71</f>
        <v>#VALUE!</v>
      </c>
      <c r="L71" s="26" t="e">
        <f>'1-6月'!L71-'1-5月'!L71</f>
        <v>#VALUE!</v>
      </c>
      <c r="M71" s="26" t="e">
        <f>'1-6月'!M71-'1-5月'!M71</f>
        <v>#VALUE!</v>
      </c>
      <c r="N71" s="26" t="e">
        <f>'1-6月'!N71-'1-5月'!N71</f>
        <v>#VALUE!</v>
      </c>
      <c r="O71" s="26">
        <f>'1-6月'!O71-'1-5月'!O71</f>
        <v>0</v>
      </c>
      <c r="P71" s="26">
        <f>'1-6月'!P71-'1-5月'!P71</f>
        <v>-184</v>
      </c>
      <c r="Q71" s="26">
        <f>'1-6月'!Q71-'1-5月'!Q71</f>
        <v>371</v>
      </c>
      <c r="R71" s="26">
        <f>'1-6月'!R71-'1-5月'!R71</f>
        <v>0.5247</v>
      </c>
      <c r="S71" s="26">
        <f>'1-6月'!S71-'1-5月'!S71</f>
        <v>0</v>
      </c>
      <c r="T71" s="26">
        <f>'1-6月'!T71-'1-5月'!T71</f>
        <v>246</v>
      </c>
      <c r="U71" s="26">
        <f>'1-6月'!U71-'1-5月'!U71</f>
        <v>273</v>
      </c>
      <c r="V71" s="26">
        <f>'1-6月'!V71-'1-5月'!V71</f>
        <v>0.5482</v>
      </c>
      <c r="W71" s="26">
        <f>'1-6月'!W71-'1-5月'!W71</f>
        <v>0</v>
      </c>
      <c r="X71" s="26">
        <f>'1-6月'!X71-'1-5月'!X71</f>
        <v>-85</v>
      </c>
      <c r="Y71" s="26">
        <f>'1-6月'!Y71-'1-5月'!Y71</f>
        <v>45</v>
      </c>
      <c r="Z71" s="26">
        <f>'1-6月'!Z71-'1-5月'!Z71</f>
        <v>0.1293</v>
      </c>
      <c r="AA71" s="26">
        <f>'1-6月'!AA71-'1-5月'!AA71</f>
        <v>0</v>
      </c>
      <c r="AB71" s="26">
        <f>'1-6月'!AB71-'1-5月'!AB71</f>
        <v>-338</v>
      </c>
      <c r="AC71" s="26">
        <f>'1-6月'!AC71-'1-5月'!AC71</f>
        <v>338</v>
      </c>
      <c r="AD71" s="26">
        <f>'1-6月'!AD71-'1-5月'!AD71</f>
        <v>0.2158</v>
      </c>
      <c r="AE71" s="26">
        <f>'1-6月'!AE71-'1-5月'!AE71</f>
        <v>0</v>
      </c>
      <c r="AF71" s="26">
        <f>'1-6月'!AF71-'1-5月'!AF71</f>
        <v>-83</v>
      </c>
      <c r="AG71" s="26">
        <f>'1-6月'!AG71-'1-5月'!AG71</f>
        <v>165</v>
      </c>
      <c r="AH71" s="26">
        <f>'1-6月'!AH71-'1-5月'!AH71</f>
        <v>0.1903</v>
      </c>
      <c r="AI71" s="26">
        <f>'1-6月'!AI71-'1-5月'!AI71</f>
        <v>0</v>
      </c>
      <c r="AJ71" s="26">
        <f>'1-6月'!AJ71-'1-5月'!AJ71</f>
        <v>-15</v>
      </c>
      <c r="AK71" s="26">
        <f>'1-6月'!AK71-'1-5月'!AK71</f>
        <v>35</v>
      </c>
      <c r="AL71" s="26">
        <f>'1-6月'!AL71-'1-5月'!AL71</f>
        <v>0.1311</v>
      </c>
      <c r="AM71" s="26">
        <f>'1-6月'!AM71-'1-5月'!AM71</f>
        <v>0</v>
      </c>
      <c r="AN71" s="26">
        <f>'1-6月'!AN71-'1-5月'!AN71</f>
        <v>350</v>
      </c>
      <c r="AO71" s="26">
        <f>'1-6月'!AO71-'1-5月'!AO71</f>
        <v>432</v>
      </c>
      <c r="AP71" s="26">
        <f>'1-6月'!AP71-'1-5月'!AP71</f>
        <v>0.6677</v>
      </c>
      <c r="AQ71" s="26" t="e">
        <f>'1-6月'!AQ71-'1-5月'!AQ71</f>
        <v>#VALUE!</v>
      </c>
      <c r="AR71" s="26" t="e">
        <f>'1-6月'!AR71-'1-5月'!AR71</f>
        <v>#VALUE!</v>
      </c>
      <c r="AS71" s="26" t="e">
        <f>'1-6月'!AS71-'1-5月'!AS71</f>
        <v>#VALUE!</v>
      </c>
      <c r="AT71" s="26" t="e">
        <f>'1-6月'!AT71-'1-5月'!AT71</f>
        <v>#VALUE!</v>
      </c>
      <c r="AU71" s="26" t="e">
        <f>'1-6月'!AU71-'1-5月'!AU71</f>
        <v>#VALUE!</v>
      </c>
      <c r="AV71" s="26" t="e">
        <f>'1-6月'!AV71-'1-5月'!AV71</f>
        <v>#VALUE!</v>
      </c>
      <c r="AW71" s="26" t="e">
        <f>'1-6月'!AW71-'1-5月'!AW71</f>
        <v>#VALUE!</v>
      </c>
      <c r="AX71" s="26" t="e">
        <f>'1-6月'!AX71-'1-5月'!AX71</f>
        <v>#VALUE!</v>
      </c>
      <c r="AY71" s="35"/>
    </row>
    <row r="72" customHeight="true" spans="1:51">
      <c r="A72" s="11"/>
      <c r="B72" s="18"/>
      <c r="C72" s="19"/>
      <c r="D72" s="10" t="s">
        <v>225</v>
      </c>
      <c r="E72" s="10"/>
      <c r="F72" s="17" t="s">
        <v>562</v>
      </c>
      <c r="G72" s="26">
        <f>'1-6月'!G72-'1-5月'!G72</f>
        <v>7891</v>
      </c>
      <c r="H72" s="26">
        <f>'1-6月'!H72-'1-5月'!H72</f>
        <v>0.6522</v>
      </c>
      <c r="I72" s="26">
        <f>'1-6月'!I72-'1-5月'!I72</f>
        <v>0</v>
      </c>
      <c r="J72" s="26">
        <f>'1-6月'!J72-'1-5月'!J72</f>
        <v>0</v>
      </c>
      <c r="K72" s="26" t="e">
        <f>'1-6月'!K72-'1-5月'!K72</f>
        <v>#VALUE!</v>
      </c>
      <c r="L72" s="26" t="e">
        <f>'1-6月'!L72-'1-5月'!L72</f>
        <v>#VALUE!</v>
      </c>
      <c r="M72" s="26" t="e">
        <f>'1-6月'!M72-'1-5月'!M72</f>
        <v>#VALUE!</v>
      </c>
      <c r="N72" s="26" t="e">
        <f>'1-6月'!N72-'1-5月'!N72</f>
        <v>#VALUE!</v>
      </c>
      <c r="O72" s="26">
        <f>'1-6月'!O72-'1-5月'!O72</f>
        <v>0</v>
      </c>
      <c r="P72" s="26">
        <f>'1-6月'!P72-'1-5月'!P72</f>
        <v>-5455</v>
      </c>
      <c r="Q72" s="26">
        <f>'1-6月'!Q72-'1-5月'!Q72</f>
        <v>178</v>
      </c>
      <c r="R72" s="26">
        <f>'1-6月'!R72-'1-5月'!R72</f>
        <v>0.1049</v>
      </c>
      <c r="S72" s="26">
        <f>'1-6月'!S72-'1-5月'!S72</f>
        <v>0</v>
      </c>
      <c r="T72" s="26">
        <f>'1-6月'!T72-'1-5月'!T72</f>
        <v>777</v>
      </c>
      <c r="U72" s="26">
        <f>'1-6月'!U72-'1-5月'!U72</f>
        <v>777</v>
      </c>
      <c r="V72" s="26">
        <f>'1-6月'!V72-'1-5月'!V72</f>
        <v>0.6187</v>
      </c>
      <c r="W72" s="26">
        <f>'1-6月'!W72-'1-5月'!W72</f>
        <v>0</v>
      </c>
      <c r="X72" s="26">
        <f>'1-6月'!X72-'1-5月'!X72</f>
        <v>0</v>
      </c>
      <c r="Y72" s="26">
        <f>'1-6月'!Y72-'1-5月'!Y72</f>
        <v>0</v>
      </c>
      <c r="Z72" s="26">
        <f>'1-6月'!Z72-'1-5月'!Z72</f>
        <v>0</v>
      </c>
      <c r="AA72" s="26">
        <f>'1-6月'!AA72-'1-5月'!AA72</f>
        <v>0</v>
      </c>
      <c r="AB72" s="26">
        <f>'1-6月'!AB72-'1-5月'!AB72</f>
        <v>5075</v>
      </c>
      <c r="AC72" s="26">
        <f>'1-6月'!AC72-'1-5月'!AC72</f>
        <v>5779</v>
      </c>
      <c r="AD72" s="26">
        <f>'1-6月'!AD72-'1-5月'!AD72</f>
        <v>1.4612</v>
      </c>
      <c r="AE72" s="26">
        <f>'1-6月'!AE72-'1-5月'!AE72</f>
        <v>0</v>
      </c>
      <c r="AF72" s="26">
        <f>'1-6月'!AF72-'1-5月'!AF72</f>
        <v>218</v>
      </c>
      <c r="AG72" s="26">
        <f>'1-6月'!AG72-'1-5月'!AG72</f>
        <v>218</v>
      </c>
      <c r="AH72" s="26">
        <f>'1-6月'!AH72-'1-5月'!AH72</f>
        <v>0.1023</v>
      </c>
      <c r="AI72" s="26">
        <f>'1-6月'!AI72-'1-5月'!AI72</f>
        <v>0</v>
      </c>
      <c r="AJ72" s="26">
        <f>'1-6月'!AJ72-'1-5月'!AJ72</f>
        <v>-5</v>
      </c>
      <c r="AK72" s="26">
        <f>'1-6月'!AK72-'1-5月'!AK72</f>
        <v>0</v>
      </c>
      <c r="AL72" s="26">
        <f>'1-6月'!AL72-'1-5月'!AL72</f>
        <v>0</v>
      </c>
      <c r="AM72" s="26">
        <f>'1-6月'!AM72-'1-5月'!AM72</f>
        <v>0</v>
      </c>
      <c r="AN72" s="26">
        <f>'1-6月'!AN72-'1-5月'!AN72</f>
        <v>939</v>
      </c>
      <c r="AO72" s="26">
        <f>'1-6月'!AO72-'1-5月'!AO72</f>
        <v>939</v>
      </c>
      <c r="AP72" s="26">
        <f>'1-6月'!AP72-'1-5月'!AP72</f>
        <v>0.6194</v>
      </c>
      <c r="AQ72" s="26" t="e">
        <f>'1-6月'!AQ72-'1-5月'!AQ72</f>
        <v>#VALUE!</v>
      </c>
      <c r="AR72" s="26" t="e">
        <f>'1-6月'!AR72-'1-5月'!AR72</f>
        <v>#VALUE!</v>
      </c>
      <c r="AS72" s="26" t="e">
        <f>'1-6月'!AS72-'1-5月'!AS72</f>
        <v>#VALUE!</v>
      </c>
      <c r="AT72" s="26" t="e">
        <f>'1-6月'!AT72-'1-5月'!AT72</f>
        <v>#VALUE!</v>
      </c>
      <c r="AU72" s="26" t="e">
        <f>'1-6月'!AU72-'1-5月'!AU72</f>
        <v>#VALUE!</v>
      </c>
      <c r="AV72" s="26" t="e">
        <f>'1-6月'!AV72-'1-5月'!AV72</f>
        <v>#VALUE!</v>
      </c>
      <c r="AW72" s="26" t="e">
        <f>'1-6月'!AW72-'1-5月'!AW72</f>
        <v>#VALUE!</v>
      </c>
      <c r="AX72" s="26" t="e">
        <f>'1-6月'!AX72-'1-5月'!AX72</f>
        <v>#VALUE!</v>
      </c>
      <c r="AY72" s="35"/>
    </row>
    <row r="73" customHeight="true" spans="1:51">
      <c r="A73" s="11"/>
      <c r="B73" s="20"/>
      <c r="C73" s="21"/>
      <c r="D73" s="10" t="s">
        <v>226</v>
      </c>
      <c r="E73" s="10"/>
      <c r="F73" s="17" t="s">
        <v>562</v>
      </c>
      <c r="G73" s="26">
        <f>'1-6月'!G73-'1-5月'!G73</f>
        <v>0</v>
      </c>
      <c r="H73" s="26">
        <f>'1-6月'!H73-'1-5月'!H73</f>
        <v>0</v>
      </c>
      <c r="I73" s="26">
        <f>'1-6月'!I73-'1-5月'!I73</f>
        <v>0</v>
      </c>
      <c r="J73" s="26">
        <f>'1-6月'!J73-'1-5月'!J73</f>
        <v>0</v>
      </c>
      <c r="K73" s="26" t="e">
        <f>'1-6月'!K73-'1-5月'!K73</f>
        <v>#VALUE!</v>
      </c>
      <c r="L73" s="26" t="e">
        <f>'1-6月'!L73-'1-5月'!L73</f>
        <v>#VALUE!</v>
      </c>
      <c r="M73" s="26" t="e">
        <f>'1-6月'!M73-'1-5月'!M73</f>
        <v>#VALUE!</v>
      </c>
      <c r="N73" s="26" t="e">
        <f>'1-6月'!N73-'1-5月'!N73</f>
        <v>#VALUE!</v>
      </c>
      <c r="O73" s="26" t="e">
        <f>'1-6月'!O73-'1-5月'!O73</f>
        <v>#VALUE!</v>
      </c>
      <c r="P73" s="26" t="e">
        <f>'1-6月'!P73-'1-5月'!P73</f>
        <v>#VALUE!</v>
      </c>
      <c r="Q73" s="26" t="e">
        <f>'1-6月'!Q73-'1-5月'!Q73</f>
        <v>#VALUE!</v>
      </c>
      <c r="R73" s="26" t="e">
        <f>'1-6月'!R73-'1-5月'!R73</f>
        <v>#VALUE!</v>
      </c>
      <c r="S73" s="26" t="e">
        <f>'1-6月'!S73-'1-5月'!S73</f>
        <v>#VALUE!</v>
      </c>
      <c r="T73" s="26" t="e">
        <f>'1-6月'!T73-'1-5月'!T73</f>
        <v>#VALUE!</v>
      </c>
      <c r="U73" s="26" t="e">
        <f>'1-6月'!U73-'1-5月'!U73</f>
        <v>#VALUE!</v>
      </c>
      <c r="V73" s="26" t="e">
        <f>'1-6月'!V73-'1-5月'!V73</f>
        <v>#VALUE!</v>
      </c>
      <c r="W73" s="26" t="e">
        <f>'1-6月'!W73-'1-5月'!W73</f>
        <v>#VALUE!</v>
      </c>
      <c r="X73" s="26" t="e">
        <f>'1-6月'!X73-'1-5月'!X73</f>
        <v>#VALUE!</v>
      </c>
      <c r="Y73" s="26">
        <f>'1-6月'!Y73-'1-5月'!Y73</f>
        <v>0</v>
      </c>
      <c r="Z73" s="26">
        <f>'1-6月'!Z73-'1-5月'!Z73</f>
        <v>0</v>
      </c>
      <c r="AA73" s="26" t="e">
        <f>'1-6月'!AA73-'1-5月'!AA73</f>
        <v>#VALUE!</v>
      </c>
      <c r="AB73" s="26" t="e">
        <f>'1-6月'!AB73-'1-5月'!AB73</f>
        <v>#VALUE!</v>
      </c>
      <c r="AC73" s="26" t="e">
        <f>'1-6月'!AC73-'1-5月'!AC73</f>
        <v>#VALUE!</v>
      </c>
      <c r="AD73" s="26" t="e">
        <f>'1-6月'!AD73-'1-5月'!AD73</f>
        <v>#VALUE!</v>
      </c>
      <c r="AE73" s="26" t="e">
        <f>'1-6月'!AE73-'1-5月'!AE73</f>
        <v>#VALUE!</v>
      </c>
      <c r="AF73" s="26" t="e">
        <f>'1-6月'!AF73-'1-5月'!AF73</f>
        <v>#VALUE!</v>
      </c>
      <c r="AG73" s="26" t="e">
        <f>'1-6月'!AG73-'1-5月'!AG73</f>
        <v>#VALUE!</v>
      </c>
      <c r="AH73" s="26" t="e">
        <f>'1-6月'!AH73-'1-5月'!AH73</f>
        <v>#VALUE!</v>
      </c>
      <c r="AI73" s="26" t="e">
        <f>'1-6月'!AI73-'1-5月'!AI73</f>
        <v>#VALUE!</v>
      </c>
      <c r="AJ73" s="26" t="e">
        <f>'1-6月'!AJ73-'1-5月'!AJ73</f>
        <v>#VALUE!</v>
      </c>
      <c r="AK73" s="26">
        <f>'1-6月'!AK73-'1-5月'!AK73</f>
        <v>0</v>
      </c>
      <c r="AL73" s="26">
        <f>'1-6月'!AL73-'1-5月'!AL73</f>
        <v>0</v>
      </c>
      <c r="AM73" s="26" t="e">
        <f>'1-6月'!AM73-'1-5月'!AM73</f>
        <v>#VALUE!</v>
      </c>
      <c r="AN73" s="26" t="e">
        <f>'1-6月'!AN73-'1-5月'!AN73</f>
        <v>#VALUE!</v>
      </c>
      <c r="AO73" s="26">
        <f>'1-6月'!AO73-'1-5月'!AO73</f>
        <v>0</v>
      </c>
      <c r="AP73" s="26">
        <f>'1-6月'!AP73-'1-5月'!AP73</f>
        <v>0</v>
      </c>
      <c r="AQ73" s="26" t="e">
        <f>'1-6月'!AQ73-'1-5月'!AQ73</f>
        <v>#VALUE!</v>
      </c>
      <c r="AR73" s="26" t="e">
        <f>'1-6月'!AR73-'1-5月'!AR73</f>
        <v>#VALUE!</v>
      </c>
      <c r="AS73" s="26" t="e">
        <f>'1-6月'!AS73-'1-5月'!AS73</f>
        <v>#VALUE!</v>
      </c>
      <c r="AT73" s="26" t="e">
        <f>'1-6月'!AT73-'1-5月'!AT73</f>
        <v>#VALUE!</v>
      </c>
      <c r="AU73" s="26" t="e">
        <f>'1-6月'!AU73-'1-5月'!AU73</f>
        <v>#VALUE!</v>
      </c>
      <c r="AV73" s="26" t="e">
        <f>'1-6月'!AV73-'1-5月'!AV73</f>
        <v>#VALUE!</v>
      </c>
      <c r="AW73" s="26" t="e">
        <f>'1-6月'!AW73-'1-5月'!AW73</f>
        <v>#VALUE!</v>
      </c>
      <c r="AX73" s="26" t="e">
        <f>'1-6月'!AX73-'1-5月'!AX73</f>
        <v>#VALUE!</v>
      </c>
      <c r="AY73" s="35"/>
    </row>
    <row r="74" customHeight="true" spans="1:51">
      <c r="A74" s="11"/>
      <c r="B74" s="13">
        <v>27</v>
      </c>
      <c r="C74" s="10" t="s">
        <v>227</v>
      </c>
      <c r="D74" s="15" t="s">
        <v>228</v>
      </c>
      <c r="E74" s="28" t="s">
        <v>229</v>
      </c>
      <c r="F74" s="15" t="s">
        <v>562</v>
      </c>
      <c r="G74" s="26">
        <f>'1-6月'!G74-'1-5月'!G74</f>
        <v>-9.9999999999989e-5</v>
      </c>
      <c r="H74" s="26" t="e">
        <f>'1-6月'!H74-'1-5月'!H74</f>
        <v>#VALUE!</v>
      </c>
      <c r="I74" s="26" t="e">
        <f>'1-6月'!I74-'1-5月'!I74</f>
        <v>#VALUE!</v>
      </c>
      <c r="J74" s="26" t="e">
        <f>'1-6月'!J74-'1-5月'!J74</f>
        <v>#VALUE!</v>
      </c>
      <c r="K74" s="26" t="e">
        <f>'1-6月'!K74-'1-5月'!K74</f>
        <v>#VALUE!</v>
      </c>
      <c r="L74" s="26" t="e">
        <f>'1-6月'!L74-'1-5月'!L74</f>
        <v>#VALUE!</v>
      </c>
      <c r="M74" s="26" t="e">
        <f>'1-6月'!M74-'1-5月'!M74</f>
        <v>#VALUE!</v>
      </c>
      <c r="N74" s="26" t="e">
        <f>'1-6月'!N74-'1-5月'!N74</f>
        <v>#VALUE!</v>
      </c>
      <c r="O74" s="26" t="e">
        <f>'1-6月'!O74-'1-5月'!O74</f>
        <v>#VALUE!</v>
      </c>
      <c r="P74" s="26" t="e">
        <f>'1-6月'!P74-'1-5月'!P74</f>
        <v>#VALUE!</v>
      </c>
      <c r="Q74" s="26">
        <f>'1-6月'!Q74-'1-5月'!Q74</f>
        <v>-0.000299999999999967</v>
      </c>
      <c r="R74" s="26" t="e">
        <f>'1-6月'!R74-'1-5月'!R74</f>
        <v>#VALUE!</v>
      </c>
      <c r="S74" s="26" t="e">
        <f>'1-6月'!S74-'1-5月'!S74</f>
        <v>#VALUE!</v>
      </c>
      <c r="T74" s="26" t="e">
        <f>'1-6月'!T74-'1-5月'!T74</f>
        <v>#VALUE!</v>
      </c>
      <c r="U74" s="26">
        <f>'1-6月'!U74-'1-5月'!U74</f>
        <v>0</v>
      </c>
      <c r="V74" s="26" t="e">
        <f>'1-6月'!V74-'1-5月'!V74</f>
        <v>#VALUE!</v>
      </c>
      <c r="W74" s="26" t="e">
        <f>'1-6月'!W74-'1-5月'!W74</f>
        <v>#VALUE!</v>
      </c>
      <c r="X74" s="26" t="e">
        <f>'1-6月'!X74-'1-5月'!X74</f>
        <v>#VALUE!</v>
      </c>
      <c r="Y74" s="26">
        <f>'1-6月'!Y74-'1-5月'!Y74</f>
        <v>0</v>
      </c>
      <c r="Z74" s="26" t="e">
        <f>'1-6月'!Z74-'1-5月'!Z74</f>
        <v>#VALUE!</v>
      </c>
      <c r="AA74" s="26" t="e">
        <f>'1-6月'!AA74-'1-5月'!AA74</f>
        <v>#VALUE!</v>
      </c>
      <c r="AB74" s="26" t="e">
        <f>'1-6月'!AB74-'1-5月'!AB74</f>
        <v>#VALUE!</v>
      </c>
      <c r="AC74" s="26">
        <f>'1-6月'!AC74-'1-5月'!AC74</f>
        <v>0</v>
      </c>
      <c r="AD74" s="26" t="e">
        <f>'1-6月'!AD74-'1-5月'!AD74</f>
        <v>#VALUE!</v>
      </c>
      <c r="AE74" s="26" t="e">
        <f>'1-6月'!AE74-'1-5月'!AE74</f>
        <v>#VALUE!</v>
      </c>
      <c r="AF74" s="26" t="e">
        <f>'1-6月'!AF74-'1-5月'!AF74</f>
        <v>#VALUE!</v>
      </c>
      <c r="AG74" s="26">
        <f>'1-6月'!AG74-'1-5月'!AG74</f>
        <v>0</v>
      </c>
      <c r="AH74" s="26" t="e">
        <f>'1-6月'!AH74-'1-5月'!AH74</f>
        <v>#VALUE!</v>
      </c>
      <c r="AI74" s="26" t="e">
        <f>'1-6月'!AI74-'1-5月'!AI74</f>
        <v>#VALUE!</v>
      </c>
      <c r="AJ74" s="26" t="e">
        <f>'1-6月'!AJ74-'1-5月'!AJ74</f>
        <v>#VALUE!</v>
      </c>
      <c r="AK74" s="26">
        <f>'1-6月'!AK74-'1-5月'!AK74</f>
        <v>0</v>
      </c>
      <c r="AL74" s="26" t="e">
        <f>'1-6月'!AL74-'1-5月'!AL74</f>
        <v>#VALUE!</v>
      </c>
      <c r="AM74" s="26" t="e">
        <f>'1-6月'!AM74-'1-5月'!AM74</f>
        <v>#VALUE!</v>
      </c>
      <c r="AN74" s="26" t="e">
        <f>'1-6月'!AN74-'1-5月'!AN74</f>
        <v>#VALUE!</v>
      </c>
      <c r="AO74" s="26">
        <f>'1-6月'!AO74-'1-5月'!AO74</f>
        <v>0</v>
      </c>
      <c r="AP74" s="26" t="e">
        <f>'1-6月'!AP74-'1-5月'!AP74</f>
        <v>#VALUE!</v>
      </c>
      <c r="AQ74" s="26" t="e">
        <f>'1-6月'!AQ74-'1-5月'!AQ74</f>
        <v>#VALUE!</v>
      </c>
      <c r="AR74" s="26" t="e">
        <f>'1-6月'!AR74-'1-5月'!AR74</f>
        <v>#VALUE!</v>
      </c>
      <c r="AS74" s="26" t="e">
        <f>'1-6月'!AS74-'1-5月'!AS74</f>
        <v>#VALUE!</v>
      </c>
      <c r="AT74" s="26" t="e">
        <f>'1-6月'!AT74-'1-5月'!AT74</f>
        <v>#VALUE!</v>
      </c>
      <c r="AU74" s="26" t="e">
        <f>'1-6月'!AU74-'1-5月'!AU74</f>
        <v>#VALUE!</v>
      </c>
      <c r="AV74" s="26" t="e">
        <f>'1-6月'!AV74-'1-5月'!AV74</f>
        <v>#VALUE!</v>
      </c>
      <c r="AW74" s="26" t="e">
        <f>'1-6月'!AW74-'1-5月'!AW74</f>
        <v>#VALUE!</v>
      </c>
      <c r="AX74" s="26" t="e">
        <f>'1-6月'!AX74-'1-5月'!AX74</f>
        <v>#VALUE!</v>
      </c>
      <c r="AY74" s="36"/>
    </row>
    <row r="75" customHeight="true" spans="1:51">
      <c r="A75" s="11"/>
      <c r="B75" s="14"/>
      <c r="C75" s="10"/>
      <c r="D75" s="15"/>
      <c r="E75" s="10" t="s">
        <v>232</v>
      </c>
      <c r="F75" s="15" t="s">
        <v>562</v>
      </c>
      <c r="G75" s="26">
        <f>'1-6月'!G75-'1-5月'!G75</f>
        <v>471</v>
      </c>
      <c r="H75" s="26" t="e">
        <f>'1-6月'!H75-'1-5月'!H75</f>
        <v>#VALUE!</v>
      </c>
      <c r="I75" s="26">
        <f>'1-6月'!I75-'1-5月'!I75</f>
        <v>0</v>
      </c>
      <c r="J75" s="26">
        <f>'1-6月'!J75-'1-5月'!J75</f>
        <v>0</v>
      </c>
      <c r="K75" s="26" t="e">
        <f>'1-6月'!K75-'1-5月'!K75</f>
        <v>#VALUE!</v>
      </c>
      <c r="L75" s="26" t="e">
        <f>'1-6月'!L75-'1-5月'!L75</f>
        <v>#VALUE!</v>
      </c>
      <c r="M75" s="26" t="e">
        <f>'1-6月'!M75-'1-5月'!M75</f>
        <v>#VALUE!</v>
      </c>
      <c r="N75" s="26" t="e">
        <f>'1-6月'!N75-'1-5月'!N75</f>
        <v>#VALUE!</v>
      </c>
      <c r="O75" s="26" t="e">
        <f>'1-6月'!O75-'1-5月'!O75</f>
        <v>#VALUE!</v>
      </c>
      <c r="P75" s="26">
        <f>'1-6月'!P75-'1-5月'!P75</f>
        <v>-7</v>
      </c>
      <c r="Q75" s="26">
        <f>'1-6月'!Q75-'1-5月'!Q75</f>
        <v>315</v>
      </c>
      <c r="R75" s="26" t="e">
        <f>'1-6月'!R75-'1-5月'!R75</f>
        <v>#VALUE!</v>
      </c>
      <c r="S75" s="26" t="e">
        <f>'1-6月'!S75-'1-5月'!S75</f>
        <v>#VALUE!</v>
      </c>
      <c r="T75" s="26">
        <f>'1-6月'!T75-'1-5月'!T75</f>
        <v>-2</v>
      </c>
      <c r="U75" s="26">
        <f>'1-6月'!U75-'1-5月'!U75</f>
        <v>15</v>
      </c>
      <c r="V75" s="26" t="e">
        <f>'1-6月'!V75-'1-5月'!V75</f>
        <v>#VALUE!</v>
      </c>
      <c r="W75" s="26" t="e">
        <f>'1-6月'!W75-'1-5月'!W75</f>
        <v>#VALUE!</v>
      </c>
      <c r="X75" s="26">
        <f>'1-6月'!X75-'1-5月'!X75</f>
        <v>3</v>
      </c>
      <c r="Y75" s="26">
        <f>'1-6月'!Y75-'1-5月'!Y75</f>
        <v>12</v>
      </c>
      <c r="Z75" s="26" t="e">
        <f>'1-6月'!Z75-'1-5月'!Z75</f>
        <v>#VALUE!</v>
      </c>
      <c r="AA75" s="26" t="e">
        <f>'1-6月'!AA75-'1-5月'!AA75</f>
        <v>#VALUE!</v>
      </c>
      <c r="AB75" s="26">
        <f>'1-6月'!AB75-'1-5月'!AB75</f>
        <v>3</v>
      </c>
      <c r="AC75" s="26">
        <f>'1-6月'!AC75-'1-5月'!AC75</f>
        <v>82</v>
      </c>
      <c r="AD75" s="26" t="e">
        <f>'1-6月'!AD75-'1-5月'!AD75</f>
        <v>#VALUE!</v>
      </c>
      <c r="AE75" s="26" t="e">
        <f>'1-6月'!AE75-'1-5月'!AE75</f>
        <v>#VALUE!</v>
      </c>
      <c r="AF75" s="26">
        <f>'1-6月'!AF75-'1-5月'!AF75</f>
        <v>-1</v>
      </c>
      <c r="AG75" s="26">
        <f>'1-6月'!AG75-'1-5月'!AG75</f>
        <v>9</v>
      </c>
      <c r="AH75" s="26" t="e">
        <f>'1-6月'!AH75-'1-5月'!AH75</f>
        <v>#VALUE!</v>
      </c>
      <c r="AI75" s="26" t="e">
        <f>'1-6月'!AI75-'1-5月'!AI75</f>
        <v>#VALUE!</v>
      </c>
      <c r="AJ75" s="26">
        <f>'1-6月'!AJ75-'1-5月'!AJ75</f>
        <v>-1</v>
      </c>
      <c r="AK75" s="26">
        <f>'1-6月'!AK75-'1-5月'!AK75</f>
        <v>1</v>
      </c>
      <c r="AL75" s="26" t="e">
        <f>'1-6月'!AL75-'1-5月'!AL75</f>
        <v>#VALUE!</v>
      </c>
      <c r="AM75" s="26" t="e">
        <f>'1-6月'!AM75-'1-5月'!AM75</f>
        <v>#VALUE!</v>
      </c>
      <c r="AN75" s="26">
        <f>'1-6月'!AN75-'1-5月'!AN75</f>
        <v>4</v>
      </c>
      <c r="AO75" s="26">
        <f>'1-6月'!AO75-'1-5月'!AO75</f>
        <v>37</v>
      </c>
      <c r="AP75" s="26" t="e">
        <f>'1-6月'!AP75-'1-5月'!AP75</f>
        <v>#VALUE!</v>
      </c>
      <c r="AQ75" s="26" t="e">
        <f>'1-6月'!AQ75-'1-5月'!AQ75</f>
        <v>#VALUE!</v>
      </c>
      <c r="AR75" s="26" t="e">
        <f>'1-6月'!AR75-'1-5月'!AR75</f>
        <v>#VALUE!</v>
      </c>
      <c r="AS75" s="26" t="e">
        <f>'1-6月'!AS75-'1-5月'!AS75</f>
        <v>#VALUE!</v>
      </c>
      <c r="AT75" s="26" t="e">
        <f>'1-6月'!AT75-'1-5月'!AT75</f>
        <v>#VALUE!</v>
      </c>
      <c r="AU75" s="26" t="e">
        <f>'1-6月'!AU75-'1-5月'!AU75</f>
        <v>#VALUE!</v>
      </c>
      <c r="AV75" s="26" t="e">
        <f>'1-6月'!AV75-'1-5月'!AV75</f>
        <v>#VALUE!</v>
      </c>
      <c r="AW75" s="26" t="e">
        <f>'1-6月'!AW75-'1-5月'!AW75</f>
        <v>#VALUE!</v>
      </c>
      <c r="AX75" s="26" t="e">
        <f>'1-6月'!AX75-'1-5月'!AX75</f>
        <v>#VALUE!</v>
      </c>
      <c r="AY75" s="36"/>
    </row>
    <row r="76" customHeight="true" spans="1:51">
      <c r="A76" s="11"/>
      <c r="B76" s="14"/>
      <c r="C76" s="10"/>
      <c r="D76" s="15" t="s">
        <v>233</v>
      </c>
      <c r="E76" s="28" t="s">
        <v>229</v>
      </c>
      <c r="F76" s="15" t="s">
        <v>562</v>
      </c>
      <c r="G76" s="26">
        <f>'1-6月'!G76-'1-5月'!G76</f>
        <v>-0.000699999999999923</v>
      </c>
      <c r="H76" s="26" t="e">
        <f>'1-6月'!H76-'1-5月'!H76</f>
        <v>#VALUE!</v>
      </c>
      <c r="I76" s="26">
        <f>'1-6月'!I76-'1-5月'!I76</f>
        <v>0</v>
      </c>
      <c r="J76" s="26">
        <f>'1-6月'!J76-'1-5月'!J76</f>
        <v>0</v>
      </c>
      <c r="K76" s="26" t="e">
        <f>'1-6月'!K76-'1-5月'!K76</f>
        <v>#VALUE!</v>
      </c>
      <c r="L76" s="26" t="e">
        <f>'1-6月'!L76-'1-5月'!L76</f>
        <v>#VALUE!</v>
      </c>
      <c r="M76" s="26" t="e">
        <f>'1-6月'!M76-'1-5月'!M76</f>
        <v>#VALUE!</v>
      </c>
      <c r="N76" s="26" t="e">
        <f>'1-6月'!N76-'1-5月'!N76</f>
        <v>#VALUE!</v>
      </c>
      <c r="O76" s="26" t="e">
        <f>'1-6月'!O76-'1-5月'!O76</f>
        <v>#VALUE!</v>
      </c>
      <c r="P76" s="26" t="e">
        <f>'1-6月'!P76-'1-5月'!P76</f>
        <v>#VALUE!</v>
      </c>
      <c r="Q76" s="26">
        <f>'1-6月'!Q76-'1-5月'!Q76</f>
        <v>-0.000299999999999967</v>
      </c>
      <c r="R76" s="26" t="e">
        <f>'1-6月'!R76-'1-5月'!R76</f>
        <v>#VALUE!</v>
      </c>
      <c r="S76" s="26" t="e">
        <f>'1-6月'!S76-'1-5月'!S76</f>
        <v>#VALUE!</v>
      </c>
      <c r="T76" s="26" t="e">
        <f>'1-6月'!T76-'1-5月'!T76</f>
        <v>#VALUE!</v>
      </c>
      <c r="U76" s="26">
        <f>'1-6月'!U76-'1-5月'!U76</f>
        <v>0</v>
      </c>
      <c r="V76" s="26" t="e">
        <f>'1-6月'!V76-'1-5月'!V76</f>
        <v>#VALUE!</v>
      </c>
      <c r="W76" s="26" t="e">
        <f>'1-6月'!W76-'1-5月'!W76</f>
        <v>#VALUE!</v>
      </c>
      <c r="X76" s="26" t="e">
        <f>'1-6月'!X76-'1-5月'!X76</f>
        <v>#VALUE!</v>
      </c>
      <c r="Y76" s="26">
        <f>'1-6月'!Y76-'1-5月'!Y76</f>
        <v>0</v>
      </c>
      <c r="Z76" s="26" t="e">
        <f>'1-6月'!Z76-'1-5月'!Z76</f>
        <v>#VALUE!</v>
      </c>
      <c r="AA76" s="26" t="e">
        <f>'1-6月'!AA76-'1-5月'!AA76</f>
        <v>#VALUE!</v>
      </c>
      <c r="AB76" s="26" t="e">
        <f>'1-6月'!AB76-'1-5月'!AB76</f>
        <v>#VALUE!</v>
      </c>
      <c r="AC76" s="26">
        <f>'1-6月'!AC76-'1-5月'!AC76</f>
        <v>0</v>
      </c>
      <c r="AD76" s="26" t="e">
        <f>'1-6月'!AD76-'1-5月'!AD76</f>
        <v>#VALUE!</v>
      </c>
      <c r="AE76" s="26" t="e">
        <f>'1-6月'!AE76-'1-5月'!AE76</f>
        <v>#VALUE!</v>
      </c>
      <c r="AF76" s="26" t="e">
        <f>'1-6月'!AF76-'1-5月'!AF76</f>
        <v>#VALUE!</v>
      </c>
      <c r="AG76" s="26">
        <f>'1-6月'!AG76-'1-5月'!AG76</f>
        <v>0</v>
      </c>
      <c r="AH76" s="26" t="e">
        <f>'1-6月'!AH76-'1-5月'!AH76</f>
        <v>#VALUE!</v>
      </c>
      <c r="AI76" s="26" t="e">
        <f>'1-6月'!AI76-'1-5月'!AI76</f>
        <v>#VALUE!</v>
      </c>
      <c r="AJ76" s="26" t="e">
        <f>'1-6月'!AJ76-'1-5月'!AJ76</f>
        <v>#VALUE!</v>
      </c>
      <c r="AK76" s="26">
        <f>'1-6月'!AK76-'1-5月'!AK76</f>
        <v>0</v>
      </c>
      <c r="AL76" s="26" t="e">
        <f>'1-6月'!AL76-'1-5月'!AL76</f>
        <v>#VALUE!</v>
      </c>
      <c r="AM76" s="26" t="e">
        <f>'1-6月'!AM76-'1-5月'!AM76</f>
        <v>#VALUE!</v>
      </c>
      <c r="AN76" s="26" t="e">
        <f>'1-6月'!AN76-'1-5月'!AN76</f>
        <v>#VALUE!</v>
      </c>
      <c r="AO76" s="26">
        <f>'1-6月'!AO76-'1-5月'!AO76</f>
        <v>-0.00329999999999997</v>
      </c>
      <c r="AP76" s="26" t="e">
        <f>'1-6月'!AP76-'1-5月'!AP76</f>
        <v>#VALUE!</v>
      </c>
      <c r="AQ76" s="26" t="e">
        <f>'1-6月'!AQ76-'1-5月'!AQ76</f>
        <v>#VALUE!</v>
      </c>
      <c r="AR76" s="26" t="e">
        <f>'1-6月'!AR76-'1-5月'!AR76</f>
        <v>#VALUE!</v>
      </c>
      <c r="AS76" s="26" t="e">
        <f>'1-6月'!AS76-'1-5月'!AS76</f>
        <v>#VALUE!</v>
      </c>
      <c r="AT76" s="26" t="e">
        <f>'1-6月'!AT76-'1-5月'!AT76</f>
        <v>#VALUE!</v>
      </c>
      <c r="AU76" s="26" t="e">
        <f>'1-6月'!AU76-'1-5月'!AU76</f>
        <v>#VALUE!</v>
      </c>
      <c r="AV76" s="26" t="e">
        <f>'1-6月'!AV76-'1-5月'!AV76</f>
        <v>#VALUE!</v>
      </c>
      <c r="AW76" s="26" t="e">
        <f>'1-6月'!AW76-'1-5月'!AW76</f>
        <v>#VALUE!</v>
      </c>
      <c r="AX76" s="26" t="e">
        <f>'1-6月'!AX76-'1-5月'!AX76</f>
        <v>#VALUE!</v>
      </c>
      <c r="AY76" s="36"/>
    </row>
    <row r="77" customHeight="true" spans="1:51">
      <c r="A77" s="11"/>
      <c r="B77" s="14"/>
      <c r="C77" s="10"/>
      <c r="D77" s="15"/>
      <c r="E77" s="10" t="s">
        <v>232</v>
      </c>
      <c r="F77" s="15" t="s">
        <v>562</v>
      </c>
      <c r="G77" s="26">
        <f>'1-6月'!G77-'1-5月'!G77</f>
        <v>473</v>
      </c>
      <c r="H77" s="26" t="e">
        <f>'1-6月'!H77-'1-5月'!H77</f>
        <v>#VALUE!</v>
      </c>
      <c r="I77" s="26">
        <f>'1-6月'!I77-'1-5月'!I77</f>
        <v>0</v>
      </c>
      <c r="J77" s="26">
        <f>'1-6月'!J77-'1-5月'!J77</f>
        <v>0</v>
      </c>
      <c r="K77" s="26" t="e">
        <f>'1-6月'!K77-'1-5月'!K77</f>
        <v>#VALUE!</v>
      </c>
      <c r="L77" s="26" t="e">
        <f>'1-6月'!L77-'1-5月'!L77</f>
        <v>#VALUE!</v>
      </c>
      <c r="M77" s="26" t="e">
        <f>'1-6月'!M77-'1-5月'!M77</f>
        <v>#VALUE!</v>
      </c>
      <c r="N77" s="26" t="e">
        <f>'1-6月'!N77-'1-5月'!N77</f>
        <v>#VALUE!</v>
      </c>
      <c r="O77" s="26" t="e">
        <f>'1-6月'!O77-'1-5月'!O77</f>
        <v>#VALUE!</v>
      </c>
      <c r="P77" s="26">
        <f>'1-6月'!P77-'1-5月'!P77</f>
        <v>-7</v>
      </c>
      <c r="Q77" s="26">
        <f>'1-6月'!Q77-'1-5月'!Q77</f>
        <v>315</v>
      </c>
      <c r="R77" s="26" t="e">
        <f>'1-6月'!R77-'1-5月'!R77</f>
        <v>#VALUE!</v>
      </c>
      <c r="S77" s="26" t="e">
        <f>'1-6月'!S77-'1-5月'!S77</f>
        <v>#VALUE!</v>
      </c>
      <c r="T77" s="26">
        <f>'1-6月'!T77-'1-5月'!T77</f>
        <v>-2</v>
      </c>
      <c r="U77" s="26">
        <f>'1-6月'!U77-'1-5月'!U77</f>
        <v>15</v>
      </c>
      <c r="V77" s="26" t="e">
        <f>'1-6月'!V77-'1-5月'!V77</f>
        <v>#VALUE!</v>
      </c>
      <c r="W77" s="26" t="e">
        <f>'1-6月'!W77-'1-5月'!W77</f>
        <v>#VALUE!</v>
      </c>
      <c r="X77" s="26">
        <f>'1-6月'!X77-'1-5月'!X77</f>
        <v>3</v>
      </c>
      <c r="Y77" s="26">
        <f>'1-6月'!Y77-'1-5月'!Y77</f>
        <v>12</v>
      </c>
      <c r="Z77" s="26" t="e">
        <f>'1-6月'!Z77-'1-5月'!Z77</f>
        <v>#VALUE!</v>
      </c>
      <c r="AA77" s="26" t="e">
        <f>'1-6月'!AA77-'1-5月'!AA77</f>
        <v>#VALUE!</v>
      </c>
      <c r="AB77" s="26">
        <f>'1-6月'!AB77-'1-5月'!AB77</f>
        <v>3</v>
      </c>
      <c r="AC77" s="26">
        <f>'1-6月'!AC77-'1-5月'!AC77</f>
        <v>82</v>
      </c>
      <c r="AD77" s="26" t="e">
        <f>'1-6月'!AD77-'1-5月'!AD77</f>
        <v>#VALUE!</v>
      </c>
      <c r="AE77" s="26" t="e">
        <f>'1-6月'!AE77-'1-5月'!AE77</f>
        <v>#VALUE!</v>
      </c>
      <c r="AF77" s="26">
        <f>'1-6月'!AF77-'1-5月'!AF77</f>
        <v>-1</v>
      </c>
      <c r="AG77" s="26">
        <f>'1-6月'!AG77-'1-5月'!AG77</f>
        <v>9</v>
      </c>
      <c r="AH77" s="26" t="e">
        <f>'1-6月'!AH77-'1-5月'!AH77</f>
        <v>#VALUE!</v>
      </c>
      <c r="AI77" s="26" t="e">
        <f>'1-6月'!AI77-'1-5月'!AI77</f>
        <v>#VALUE!</v>
      </c>
      <c r="AJ77" s="26">
        <f>'1-6月'!AJ77-'1-5月'!AJ77</f>
        <v>-2</v>
      </c>
      <c r="AK77" s="26">
        <f>'1-6月'!AK77-'1-5月'!AK77</f>
        <v>1</v>
      </c>
      <c r="AL77" s="26" t="e">
        <f>'1-6月'!AL77-'1-5月'!AL77</f>
        <v>#VALUE!</v>
      </c>
      <c r="AM77" s="26" t="e">
        <f>'1-6月'!AM77-'1-5月'!AM77</f>
        <v>#VALUE!</v>
      </c>
      <c r="AN77" s="26">
        <f>'1-6月'!AN77-'1-5月'!AN77</f>
        <v>3</v>
      </c>
      <c r="AO77" s="26">
        <f>'1-6月'!AO77-'1-5月'!AO77</f>
        <v>39</v>
      </c>
      <c r="AP77" s="26" t="e">
        <f>'1-6月'!AP77-'1-5月'!AP77</f>
        <v>#VALUE!</v>
      </c>
      <c r="AQ77" s="26" t="e">
        <f>'1-6月'!AQ77-'1-5月'!AQ77</f>
        <v>#VALUE!</v>
      </c>
      <c r="AR77" s="26" t="e">
        <f>'1-6月'!AR77-'1-5月'!AR77</f>
        <v>#VALUE!</v>
      </c>
      <c r="AS77" s="26" t="e">
        <f>'1-6月'!AS77-'1-5月'!AS77</f>
        <v>#VALUE!</v>
      </c>
      <c r="AT77" s="26" t="e">
        <f>'1-6月'!AT77-'1-5月'!AT77</f>
        <v>#VALUE!</v>
      </c>
      <c r="AU77" s="26" t="e">
        <f>'1-6月'!AU77-'1-5月'!AU77</f>
        <v>#VALUE!</v>
      </c>
      <c r="AV77" s="26" t="e">
        <f>'1-6月'!AV77-'1-5月'!AV77</f>
        <v>#VALUE!</v>
      </c>
      <c r="AW77" s="26" t="e">
        <f>'1-6月'!AW77-'1-5月'!AW77</f>
        <v>#VALUE!</v>
      </c>
      <c r="AX77" s="26" t="e">
        <f>'1-6月'!AX77-'1-5月'!AX77</f>
        <v>#VALUE!</v>
      </c>
      <c r="AY77" s="42"/>
    </row>
    <row r="78" customHeight="true" spans="1:51">
      <c r="A78" s="11"/>
      <c r="B78" s="13">
        <v>28</v>
      </c>
      <c r="C78" s="10" t="s">
        <v>235</v>
      </c>
      <c r="D78" s="15" t="s">
        <v>236</v>
      </c>
      <c r="E78" s="28" t="s">
        <v>237</v>
      </c>
      <c r="F78" s="15" t="s">
        <v>562</v>
      </c>
      <c r="G78" s="26">
        <f>'1-6月'!G78-'1-5月'!G78</f>
        <v>7540</v>
      </c>
      <c r="H78" s="26">
        <f>'1-6月'!H78-'1-5月'!H78</f>
        <v>0.2957</v>
      </c>
      <c r="I78" s="26" t="e">
        <f>'1-6月'!I78-'1-5月'!I78</f>
        <v>#VALUE!</v>
      </c>
      <c r="J78" s="26" t="e">
        <f>'1-6月'!J78-'1-5月'!J78</f>
        <v>#VALUE!</v>
      </c>
      <c r="K78" s="26" t="e">
        <f>'1-6月'!K78-'1-5月'!K78</f>
        <v>#VALUE!</v>
      </c>
      <c r="L78" s="26" t="e">
        <f>'1-6月'!L78-'1-5月'!L78</f>
        <v>#VALUE!</v>
      </c>
      <c r="M78" s="26" t="e">
        <f>'1-6月'!M78-'1-5月'!M78</f>
        <v>#VALUE!</v>
      </c>
      <c r="N78" s="26" t="e">
        <f>'1-6月'!N78-'1-5月'!N78</f>
        <v>#VALUE!</v>
      </c>
      <c r="O78" s="26">
        <f>'1-6月'!O78-'1-5月'!O78</f>
        <v>0</v>
      </c>
      <c r="P78" s="26">
        <f>'1-6月'!P78-'1-5月'!P78</f>
        <v>-51</v>
      </c>
      <c r="Q78" s="26">
        <f>'1-6月'!Q78-'1-5月'!Q78</f>
        <v>0</v>
      </c>
      <c r="R78" s="26">
        <f>'1-6月'!R78-'1-5月'!R78</f>
        <v>0</v>
      </c>
      <c r="S78" s="26">
        <f>'1-6月'!S78-'1-5月'!S78</f>
        <v>0</v>
      </c>
      <c r="T78" s="26">
        <f>'1-6月'!T78-'1-5月'!T78</f>
        <v>1493</v>
      </c>
      <c r="U78" s="26">
        <f>'1-6月'!U78-'1-5月'!U78</f>
        <v>1733</v>
      </c>
      <c r="V78" s="26">
        <f>'1-6月'!V78-'1-5月'!V78</f>
        <v>0.4952</v>
      </c>
      <c r="W78" s="26">
        <f>'1-6月'!W78-'1-5月'!W78</f>
        <v>0</v>
      </c>
      <c r="X78" s="26">
        <f>'1-6月'!X78-'1-5月'!X78</f>
        <v>-105</v>
      </c>
      <c r="Y78" s="26">
        <f>'1-6月'!Y78-'1-5月'!Y78</f>
        <v>305</v>
      </c>
      <c r="Z78" s="26">
        <f>'1-6月'!Z78-'1-5月'!Z78</f>
        <v>0.1016</v>
      </c>
      <c r="AA78" s="26">
        <f>'1-6月'!AA78-'1-5月'!AA78</f>
        <v>0</v>
      </c>
      <c r="AB78" s="26">
        <f>'1-6月'!AB78-'1-5月'!AB78</f>
        <v>-863</v>
      </c>
      <c r="AC78" s="26">
        <f>'1-6月'!AC78-'1-5月'!AC78</f>
        <v>1078</v>
      </c>
      <c r="AD78" s="26">
        <f>'1-6月'!AD78-'1-5月'!AD78</f>
        <v>0.196</v>
      </c>
      <c r="AE78" s="26">
        <f>'1-6月'!AE78-'1-5月'!AE78</f>
        <v>0</v>
      </c>
      <c r="AF78" s="26">
        <f>'1-6月'!AF78-'1-5月'!AF78</f>
        <v>464</v>
      </c>
      <c r="AG78" s="26">
        <f>'1-6月'!AG78-'1-5月'!AG78</f>
        <v>1096</v>
      </c>
      <c r="AH78" s="26">
        <f>'1-6月'!AH78-'1-5月'!AH78</f>
        <v>0.2436</v>
      </c>
      <c r="AI78" s="26">
        <f>'1-6月'!AI78-'1-5月'!AI78</f>
        <v>0</v>
      </c>
      <c r="AJ78" s="26">
        <f>'1-6月'!AJ78-'1-5月'!AJ78</f>
        <v>574</v>
      </c>
      <c r="AK78" s="26">
        <f>'1-6月'!AK78-'1-5月'!AK78</f>
        <v>804</v>
      </c>
      <c r="AL78" s="26">
        <f>'1-6月'!AL78-'1-5月'!AL78</f>
        <v>0.402</v>
      </c>
      <c r="AM78" s="26">
        <f>'1-6月'!AM78-'1-5月'!AM78</f>
        <v>0</v>
      </c>
      <c r="AN78" s="26">
        <f>'1-6月'!AN78-'1-5月'!AN78</f>
        <v>1690</v>
      </c>
      <c r="AO78" s="26">
        <f>'1-6月'!AO78-'1-5月'!AO78</f>
        <v>2524</v>
      </c>
      <c r="AP78" s="26">
        <f>'1-6月'!AP78-'1-5月'!AP78</f>
        <v>0.631</v>
      </c>
      <c r="AQ78" s="26" t="e">
        <f>'1-6月'!AQ78-'1-5月'!AQ78</f>
        <v>#VALUE!</v>
      </c>
      <c r="AR78" s="26" t="e">
        <f>'1-6月'!AR78-'1-5月'!AR78</f>
        <v>#VALUE!</v>
      </c>
      <c r="AS78" s="26" t="e">
        <f>'1-6月'!AS78-'1-5月'!AS78</f>
        <v>#VALUE!</v>
      </c>
      <c r="AT78" s="26" t="e">
        <f>'1-6月'!AT78-'1-5月'!AT78</f>
        <v>#VALUE!</v>
      </c>
      <c r="AU78" s="26" t="e">
        <f>'1-6月'!AU78-'1-5月'!AU78</f>
        <v>#VALUE!</v>
      </c>
      <c r="AV78" s="26" t="e">
        <f>'1-6月'!AV78-'1-5月'!AV78</f>
        <v>#VALUE!</v>
      </c>
      <c r="AW78" s="26" t="e">
        <f>'1-6月'!AW78-'1-5月'!AW78</f>
        <v>#VALUE!</v>
      </c>
      <c r="AX78" s="26" t="e">
        <f>'1-6月'!AX78-'1-5月'!AX78</f>
        <v>#VALUE!</v>
      </c>
      <c r="AY78" s="35"/>
    </row>
    <row r="79" customHeight="true" spans="1:51">
      <c r="A79" s="11"/>
      <c r="B79" s="14"/>
      <c r="C79" s="10"/>
      <c r="D79" s="15"/>
      <c r="E79" s="28" t="s">
        <v>238</v>
      </c>
      <c r="F79" s="15" t="s">
        <v>562</v>
      </c>
      <c r="G79" s="26">
        <f>'1-6月'!G79-'1-5月'!G79</f>
        <v>2915</v>
      </c>
      <c r="H79" s="26">
        <f>'1-6月'!H79-'1-5月'!H79</f>
        <v>0.1415</v>
      </c>
      <c r="I79" s="26">
        <f>'1-6月'!I79-'1-5月'!I79</f>
        <v>0</v>
      </c>
      <c r="J79" s="26">
        <f>'1-6月'!J79-'1-5月'!J79</f>
        <v>0</v>
      </c>
      <c r="K79" s="26" t="e">
        <f>'1-6月'!K79-'1-5月'!K79</f>
        <v>#VALUE!</v>
      </c>
      <c r="L79" s="26" t="e">
        <f>'1-6月'!L79-'1-5月'!L79</f>
        <v>#VALUE!</v>
      </c>
      <c r="M79" s="26" t="e">
        <f>'1-6月'!M79-'1-5月'!M79</f>
        <v>#VALUE!</v>
      </c>
      <c r="N79" s="26" t="e">
        <f>'1-6月'!N79-'1-5月'!N79</f>
        <v>#VALUE!</v>
      </c>
      <c r="O79" s="26">
        <f>'1-6月'!O79-'1-5月'!O79</f>
        <v>0</v>
      </c>
      <c r="P79" s="26">
        <f>'1-6月'!P79-'1-5月'!P79</f>
        <v>-59</v>
      </c>
      <c r="Q79" s="26">
        <f>'1-6月'!Q79-'1-5月'!Q79</f>
        <v>0</v>
      </c>
      <c r="R79" s="26">
        <f>'1-6月'!R79-'1-5月'!R79</f>
        <v>0</v>
      </c>
      <c r="S79" s="26">
        <f>'1-6月'!S79-'1-5月'!S79</f>
        <v>0</v>
      </c>
      <c r="T79" s="26">
        <f>'1-6月'!T79-'1-5月'!T79</f>
        <v>737</v>
      </c>
      <c r="U79" s="26">
        <f>'1-6月'!U79-'1-5月'!U79</f>
        <v>766</v>
      </c>
      <c r="V79" s="26">
        <f>'1-6月'!V79-'1-5月'!V79</f>
        <v>0.4255</v>
      </c>
      <c r="W79" s="26">
        <f>'1-6月'!W79-'1-5月'!W79</f>
        <v>0</v>
      </c>
      <c r="X79" s="26">
        <f>'1-6月'!X79-'1-5月'!X79</f>
        <v>-23</v>
      </c>
      <c r="Y79" s="26">
        <f>'1-6月'!Y79-'1-5月'!Y79</f>
        <v>157</v>
      </c>
      <c r="Z79" s="26">
        <f>'1-6月'!Z79-'1-5月'!Z79</f>
        <v>0.1046</v>
      </c>
      <c r="AA79" s="26">
        <f>'1-6月'!AA79-'1-5月'!AA79</f>
        <v>0</v>
      </c>
      <c r="AB79" s="26">
        <f>'1-6月'!AB79-'1-5月'!AB79</f>
        <v>77</v>
      </c>
      <c r="AC79" s="26">
        <f>'1-6月'!AC79-'1-5月'!AC79</f>
        <v>535</v>
      </c>
      <c r="AD79" s="26">
        <f>'1-6月'!AD79-'1-5月'!AD79</f>
        <v>0</v>
      </c>
      <c r="AE79" s="26">
        <f>'1-6月'!AE79-'1-5月'!AE79</f>
        <v>0</v>
      </c>
      <c r="AF79" s="26">
        <f>'1-6月'!AF79-'1-5月'!AF79</f>
        <v>163</v>
      </c>
      <c r="AG79" s="26">
        <f>'1-6月'!AG79-'1-5月'!AG79</f>
        <v>338</v>
      </c>
      <c r="AH79" s="26">
        <f>'1-6月'!AH79-'1-5月'!AH79</f>
        <v>0.1126</v>
      </c>
      <c r="AI79" s="26">
        <f>'1-6月'!AI79-'1-5月'!AI79</f>
        <v>0</v>
      </c>
      <c r="AJ79" s="26">
        <f>'1-6月'!AJ79-'1-5月'!AJ79</f>
        <v>188</v>
      </c>
      <c r="AK79" s="26">
        <f>'1-6月'!AK79-'1-5月'!AK79</f>
        <v>235</v>
      </c>
      <c r="AL79" s="26">
        <f>'1-6月'!AL79-'1-5月'!AL79</f>
        <v>0.1959</v>
      </c>
      <c r="AM79" s="26">
        <f>'1-6月'!AM79-'1-5月'!AM79</f>
        <v>0</v>
      </c>
      <c r="AN79" s="26">
        <f>'1-6月'!AN79-'1-5月'!AN79</f>
        <v>750</v>
      </c>
      <c r="AO79" s="26">
        <f>'1-6月'!AO79-'1-5月'!AO79</f>
        <v>884</v>
      </c>
      <c r="AP79" s="26">
        <f>'1-6月'!AP79-'1-5月'!AP79</f>
        <v>0.3536</v>
      </c>
      <c r="AQ79" s="26" t="e">
        <f>'1-6月'!AQ79-'1-5月'!AQ79</f>
        <v>#VALUE!</v>
      </c>
      <c r="AR79" s="26" t="e">
        <f>'1-6月'!AR79-'1-5月'!AR79</f>
        <v>#VALUE!</v>
      </c>
      <c r="AS79" s="26" t="e">
        <f>'1-6月'!AS79-'1-5月'!AS79</f>
        <v>#VALUE!</v>
      </c>
      <c r="AT79" s="26" t="e">
        <f>'1-6月'!AT79-'1-5月'!AT79</f>
        <v>#VALUE!</v>
      </c>
      <c r="AU79" s="26" t="e">
        <f>'1-6月'!AU79-'1-5月'!AU79</f>
        <v>#VALUE!</v>
      </c>
      <c r="AV79" s="26" t="e">
        <f>'1-6月'!AV79-'1-5月'!AV79</f>
        <v>#VALUE!</v>
      </c>
      <c r="AW79" s="26" t="e">
        <f>'1-6月'!AW79-'1-5月'!AW79</f>
        <v>#VALUE!</v>
      </c>
      <c r="AX79" s="26" t="e">
        <f>'1-6月'!AX79-'1-5月'!AX79</f>
        <v>#VALUE!</v>
      </c>
      <c r="AY79" s="35"/>
    </row>
    <row r="80" customHeight="true" spans="1:51">
      <c r="A80" s="6"/>
      <c r="B80" s="14"/>
      <c r="C80" s="10"/>
      <c r="D80" s="15" t="s">
        <v>239</v>
      </c>
      <c r="E80" s="15"/>
      <c r="F80" s="15" t="s">
        <v>562</v>
      </c>
      <c r="G80" s="26">
        <f>'1-6月'!G80-'1-5月'!G80</f>
        <v>7516</v>
      </c>
      <c r="H80" s="26">
        <f>'1-6月'!H80-'1-5月'!H80</f>
        <v>0.3955</v>
      </c>
      <c r="I80" s="26">
        <f>'1-6月'!I80-'1-5月'!I80</f>
        <v>0</v>
      </c>
      <c r="J80" s="26">
        <f>'1-6月'!J80-'1-5月'!J80</f>
        <v>0</v>
      </c>
      <c r="K80" s="26" t="e">
        <f>'1-6月'!K80-'1-5月'!K80</f>
        <v>#VALUE!</v>
      </c>
      <c r="L80" s="26" t="e">
        <f>'1-6月'!L80-'1-5月'!L80</f>
        <v>#VALUE!</v>
      </c>
      <c r="M80" s="26" t="e">
        <f>'1-6月'!M80-'1-5月'!M80</f>
        <v>#VALUE!</v>
      </c>
      <c r="N80" s="26" t="e">
        <f>'1-6月'!N80-'1-5月'!N80</f>
        <v>#VALUE!</v>
      </c>
      <c r="O80" s="26">
        <f>'1-6月'!O80-'1-5月'!O80</f>
        <v>0</v>
      </c>
      <c r="P80" s="26">
        <f>'1-6月'!P80-'1-5月'!P80</f>
        <v>-5</v>
      </c>
      <c r="Q80" s="26">
        <f>'1-6月'!Q80-'1-5月'!Q80</f>
        <v>0</v>
      </c>
      <c r="R80" s="26">
        <f>'1-6月'!R80-'1-5月'!R80</f>
        <v>0</v>
      </c>
      <c r="S80" s="26">
        <f>'1-6月'!S80-'1-5月'!S80</f>
        <v>0</v>
      </c>
      <c r="T80" s="26">
        <f>'1-6月'!T80-'1-5月'!T80</f>
        <v>876</v>
      </c>
      <c r="U80" s="26">
        <f>'1-6月'!U80-'1-5月'!U80</f>
        <v>1540</v>
      </c>
      <c r="V80" s="26">
        <f>'1-6月'!V80-'1-5月'!V80</f>
        <v>0.616</v>
      </c>
      <c r="W80" s="26">
        <f>'1-6月'!W80-'1-5月'!W80</f>
        <v>0</v>
      </c>
      <c r="X80" s="26">
        <f>'1-6月'!X80-'1-5月'!X80</f>
        <v>-82</v>
      </c>
      <c r="Y80" s="26">
        <f>'1-6月'!Y80-'1-5月'!Y80</f>
        <v>193</v>
      </c>
      <c r="Z80" s="26">
        <f>'1-6月'!Z80-'1-5月'!Z80</f>
        <v>0.0772</v>
      </c>
      <c r="AA80" s="26">
        <f>'1-6月'!AA80-'1-5月'!AA80</f>
        <v>0</v>
      </c>
      <c r="AB80" s="26">
        <f>'1-6月'!AB80-'1-5月'!AB80</f>
        <v>336</v>
      </c>
      <c r="AC80" s="26">
        <f>'1-6月'!AC80-'1-5月'!AC80</f>
        <v>457</v>
      </c>
      <c r="AD80" s="26">
        <f>'1-6月'!AD80-'1-5月'!AD80</f>
        <v>0.1306</v>
      </c>
      <c r="AE80" s="26">
        <f>'1-6月'!AE80-'1-5月'!AE80</f>
        <v>0</v>
      </c>
      <c r="AF80" s="26">
        <f>'1-6月'!AF80-'1-5月'!AF80</f>
        <v>660</v>
      </c>
      <c r="AG80" s="26">
        <f>'1-6月'!AG80-'1-5月'!AG80</f>
        <v>1495</v>
      </c>
      <c r="AH80" s="26">
        <f>'1-6月'!AH80-'1-5月'!AH80</f>
        <v>0.598</v>
      </c>
      <c r="AI80" s="26">
        <f>'1-6月'!AI80-'1-5月'!AI80</f>
        <v>0</v>
      </c>
      <c r="AJ80" s="26">
        <f>'1-6月'!AJ80-'1-5月'!AJ80</f>
        <v>808</v>
      </c>
      <c r="AK80" s="26">
        <f>'1-6月'!AK80-'1-5月'!AK80</f>
        <v>1087</v>
      </c>
      <c r="AL80" s="26">
        <f>'1-6月'!AL80-'1-5月'!AL80</f>
        <v>0.5435</v>
      </c>
      <c r="AM80" s="26">
        <f>'1-6月'!AM80-'1-5月'!AM80</f>
        <v>0</v>
      </c>
      <c r="AN80" s="26">
        <f>'1-6月'!AN80-'1-5月'!AN80</f>
        <v>2165</v>
      </c>
      <c r="AO80" s="26">
        <f>'1-6月'!AO80-'1-5月'!AO80</f>
        <v>2744</v>
      </c>
      <c r="AP80" s="26">
        <f>'1-6月'!AP80-'1-5月'!AP80</f>
        <v>0.784</v>
      </c>
      <c r="AQ80" s="26" t="e">
        <f>'1-6月'!AQ80-'1-5月'!AQ80</f>
        <v>#VALUE!</v>
      </c>
      <c r="AR80" s="26" t="e">
        <f>'1-6月'!AR80-'1-5月'!AR80</f>
        <v>#VALUE!</v>
      </c>
      <c r="AS80" s="26" t="e">
        <f>'1-6月'!AS80-'1-5月'!AS80</f>
        <v>#VALUE!</v>
      </c>
      <c r="AT80" s="26" t="e">
        <f>'1-6月'!AT80-'1-5月'!AT80</f>
        <v>#VALUE!</v>
      </c>
      <c r="AU80" s="26" t="e">
        <f>'1-6月'!AU80-'1-5月'!AU80</f>
        <v>#VALUE!</v>
      </c>
      <c r="AV80" s="26" t="e">
        <f>'1-6月'!AV80-'1-5月'!AV80</f>
        <v>#VALUE!</v>
      </c>
      <c r="AW80" s="26" t="e">
        <f>'1-6月'!AW80-'1-5月'!AW80</f>
        <v>#VALUE!</v>
      </c>
      <c r="AX80" s="26" t="e">
        <f>'1-6月'!AX80-'1-5月'!AX80</f>
        <v>#VALUE!</v>
      </c>
      <c r="AY80" s="35"/>
    </row>
    <row r="81" customHeight="true" spans="1:51">
      <c r="A81" s="8" t="s">
        <v>240</v>
      </c>
      <c r="B81" s="13">
        <v>29</v>
      </c>
      <c r="C81" s="10" t="s">
        <v>241</v>
      </c>
      <c r="D81" s="10" t="s">
        <v>242</v>
      </c>
      <c r="E81" s="10"/>
      <c r="F81" s="15" t="s">
        <v>567</v>
      </c>
      <c r="G81" s="26">
        <f>'1-6月'!G81-'1-5月'!G81</f>
        <v>0.3</v>
      </c>
      <c r="H81" s="26">
        <f>'1-6月'!H81-'1-5月'!H81</f>
        <v>0.3</v>
      </c>
      <c r="I81" s="26" t="e">
        <f>'1-6月'!I81-'1-5月'!I81</f>
        <v>#VALUE!</v>
      </c>
      <c r="J81" s="26" t="e">
        <f>'1-6月'!J81-'1-5月'!J81</f>
        <v>#VALUE!</v>
      </c>
      <c r="K81" s="26" t="e">
        <f>'1-6月'!K81-'1-5月'!K81</f>
        <v>#VALUE!</v>
      </c>
      <c r="L81" s="26" t="e">
        <f>'1-6月'!L81-'1-5月'!L81</f>
        <v>#VALUE!</v>
      </c>
      <c r="M81" s="26" t="e">
        <f>'1-6月'!M81-'1-5月'!M81</f>
        <v>#VALUE!</v>
      </c>
      <c r="N81" s="26" t="e">
        <f>'1-6月'!N81-'1-5月'!N81</f>
        <v>#VALUE!</v>
      </c>
      <c r="O81" s="26" t="e">
        <f>'1-6月'!O81-'1-5月'!O81</f>
        <v>#VALUE!</v>
      </c>
      <c r="P81" s="26" t="e">
        <f>'1-6月'!P81-'1-5月'!P81</f>
        <v>#VALUE!</v>
      </c>
      <c r="Q81" s="26" t="e">
        <f>'1-6月'!Q81-'1-5月'!Q81</f>
        <v>#VALUE!</v>
      </c>
      <c r="R81" s="26" t="e">
        <f>'1-6月'!R81-'1-5月'!R81</f>
        <v>#VALUE!</v>
      </c>
      <c r="S81" s="26" t="e">
        <f>'1-6月'!S81-'1-5月'!S81</f>
        <v>#VALUE!</v>
      </c>
      <c r="T81" s="26" t="e">
        <f>'1-6月'!T81-'1-5月'!T81</f>
        <v>#VALUE!</v>
      </c>
      <c r="U81" s="26" t="e">
        <f>'1-6月'!U81-'1-5月'!U81</f>
        <v>#VALUE!</v>
      </c>
      <c r="V81" s="26" t="e">
        <f>'1-6月'!V81-'1-5月'!V81</f>
        <v>#VALUE!</v>
      </c>
      <c r="W81" s="26" t="e">
        <f>'1-6月'!W81-'1-5月'!W81</f>
        <v>#VALUE!</v>
      </c>
      <c r="X81" s="26" t="e">
        <f>'1-6月'!X81-'1-5月'!X81</f>
        <v>#VALUE!</v>
      </c>
      <c r="Y81" s="26" t="e">
        <f>'1-6月'!Y81-'1-5月'!Y81</f>
        <v>#VALUE!</v>
      </c>
      <c r="Z81" s="26" t="e">
        <f>'1-6月'!Z81-'1-5月'!Z81</f>
        <v>#VALUE!</v>
      </c>
      <c r="AA81" s="26" t="e">
        <f>'1-6月'!AA81-'1-5月'!AA81</f>
        <v>#VALUE!</v>
      </c>
      <c r="AB81" s="26" t="e">
        <f>'1-6月'!AB81-'1-5月'!AB81</f>
        <v>#VALUE!</v>
      </c>
      <c r="AC81" s="26" t="e">
        <f>'1-6月'!AC81-'1-5月'!AC81</f>
        <v>#VALUE!</v>
      </c>
      <c r="AD81" s="26" t="e">
        <f>'1-6月'!AD81-'1-5月'!AD81</f>
        <v>#VALUE!</v>
      </c>
      <c r="AE81" s="26" t="e">
        <f>'1-6月'!AE81-'1-5月'!AE81</f>
        <v>#VALUE!</v>
      </c>
      <c r="AF81" s="26" t="e">
        <f>'1-6月'!AF81-'1-5月'!AF81</f>
        <v>#VALUE!</v>
      </c>
      <c r="AG81" s="26" t="e">
        <f>'1-6月'!AG81-'1-5月'!AG81</f>
        <v>#VALUE!</v>
      </c>
      <c r="AH81" s="26" t="e">
        <f>'1-6月'!AH81-'1-5月'!AH81</f>
        <v>#VALUE!</v>
      </c>
      <c r="AI81" s="26" t="e">
        <f>'1-6月'!AI81-'1-5月'!AI81</f>
        <v>#VALUE!</v>
      </c>
      <c r="AJ81" s="26" t="e">
        <f>'1-6月'!AJ81-'1-5月'!AJ81</f>
        <v>#VALUE!</v>
      </c>
      <c r="AK81" s="26" t="e">
        <f>'1-6月'!AK81-'1-5月'!AK81</f>
        <v>#VALUE!</v>
      </c>
      <c r="AL81" s="26" t="e">
        <f>'1-6月'!AL81-'1-5月'!AL81</f>
        <v>#VALUE!</v>
      </c>
      <c r="AM81" s="26" t="e">
        <f>'1-6月'!AM81-'1-5月'!AM81</f>
        <v>#VALUE!</v>
      </c>
      <c r="AN81" s="26" t="e">
        <f>'1-6月'!AN81-'1-5月'!AN81</f>
        <v>#VALUE!</v>
      </c>
      <c r="AO81" s="26" t="e">
        <f>'1-6月'!AO81-'1-5月'!AO81</f>
        <v>#VALUE!</v>
      </c>
      <c r="AP81" s="26" t="e">
        <f>'1-6月'!AP81-'1-5月'!AP81</f>
        <v>#VALUE!</v>
      </c>
      <c r="AQ81" s="26" t="e">
        <f>'1-6月'!AQ81-'1-5月'!AQ81</f>
        <v>#VALUE!</v>
      </c>
      <c r="AR81" s="26" t="e">
        <f>'1-6月'!AR81-'1-5月'!AR81</f>
        <v>#VALUE!</v>
      </c>
      <c r="AS81" s="26" t="e">
        <f>'1-6月'!AS81-'1-5月'!AS81</f>
        <v>#VALUE!</v>
      </c>
      <c r="AT81" s="26" t="e">
        <f>'1-6月'!AT81-'1-5月'!AT81</f>
        <v>#VALUE!</v>
      </c>
      <c r="AU81" s="26">
        <f>'1-6月'!AU81-'1-5月'!AU81</f>
        <v>0</v>
      </c>
      <c r="AV81" s="26">
        <f>'1-6月'!AV81-'1-5月'!AV81</f>
        <v>1</v>
      </c>
      <c r="AW81" s="26">
        <f>'1-6月'!AW81-'1-5月'!AW81</f>
        <v>0.3</v>
      </c>
      <c r="AX81" s="26">
        <f>'1-6月'!AX81-'1-5月'!AX81</f>
        <v>0.3</v>
      </c>
      <c r="AY81" s="35"/>
    </row>
    <row r="82" customHeight="true" spans="1:51">
      <c r="A82" s="6"/>
      <c r="B82" s="13">
        <v>30</v>
      </c>
      <c r="C82" s="10" t="s">
        <v>244</v>
      </c>
      <c r="D82" s="10" t="s">
        <v>245</v>
      </c>
      <c r="E82" s="10"/>
      <c r="F82" s="15" t="s">
        <v>567</v>
      </c>
      <c r="G82" s="26">
        <f>'1-6月'!G82-'1-5月'!G82</f>
        <v>122</v>
      </c>
      <c r="H82" s="26" t="e">
        <f>'1-6月'!H82-'1-5月'!H82</f>
        <v>#VALUE!</v>
      </c>
      <c r="I82" s="26" t="e">
        <f>'1-6月'!I82-'1-5月'!I82</f>
        <v>#VALUE!</v>
      </c>
      <c r="J82" s="26" t="e">
        <f>'1-6月'!J82-'1-5月'!J82</f>
        <v>#VALUE!</v>
      </c>
      <c r="K82" s="26" t="e">
        <f>'1-6月'!K82-'1-5月'!K82</f>
        <v>#VALUE!</v>
      </c>
      <c r="L82" s="26">
        <f>'1-6月'!L82-'1-5月'!L82</f>
        <v>0</v>
      </c>
      <c r="M82" s="26">
        <f>'1-6月'!M82-'1-5月'!M82</f>
        <v>0</v>
      </c>
      <c r="N82" s="26">
        <f>'1-6月'!N82-'1-5月'!N82</f>
        <v>0</v>
      </c>
      <c r="O82" s="26">
        <f>'1-6月'!O82-'1-5月'!O82</f>
        <v>0</v>
      </c>
      <c r="P82" s="26">
        <f>'1-6月'!P82-'1-5月'!P82</f>
        <v>0</v>
      </c>
      <c r="Q82" s="26">
        <f>'1-6月'!Q82-'1-5月'!Q82</f>
        <v>0</v>
      </c>
      <c r="R82" s="26">
        <f>'1-6月'!R82-'1-5月'!R82</f>
        <v>0</v>
      </c>
      <c r="S82" s="26">
        <f>'1-6月'!S82-'1-5月'!S82</f>
        <v>0</v>
      </c>
      <c r="T82" s="26">
        <f>'1-6月'!T82-'1-5月'!T82</f>
        <v>0</v>
      </c>
      <c r="U82" s="26">
        <f>'1-6月'!U82-'1-5月'!U82</f>
        <v>0</v>
      </c>
      <c r="V82" s="26">
        <f>'1-6月'!V82-'1-5月'!V82</f>
        <v>0</v>
      </c>
      <c r="W82" s="26">
        <f>'1-6月'!W82-'1-5月'!W82</f>
        <v>0</v>
      </c>
      <c r="X82" s="26">
        <f>'1-6月'!X82-'1-5月'!X82</f>
        <v>0</v>
      </c>
      <c r="Y82" s="26">
        <f>'1-6月'!Y82-'1-5月'!Y82</f>
        <v>0</v>
      </c>
      <c r="Z82" s="26">
        <f>'1-6月'!Z82-'1-5月'!Z82</f>
        <v>0</v>
      </c>
      <c r="AA82" s="26">
        <f>'1-6月'!AA82-'1-5月'!AA82</f>
        <v>0</v>
      </c>
      <c r="AB82" s="26">
        <f>'1-6月'!AB82-'1-5月'!AB82</f>
        <v>0</v>
      </c>
      <c r="AC82" s="26">
        <f>'1-6月'!AC82-'1-5月'!AC82</f>
        <v>0</v>
      </c>
      <c r="AD82" s="26">
        <f>'1-6月'!AD82-'1-5月'!AD82</f>
        <v>0</v>
      </c>
      <c r="AE82" s="26">
        <f>'1-6月'!AE82-'1-5月'!AE82</f>
        <v>0</v>
      </c>
      <c r="AF82" s="26">
        <f>'1-6月'!AF82-'1-5月'!AF82</f>
        <v>0</v>
      </c>
      <c r="AG82" s="26">
        <f>'1-6月'!AG82-'1-5月'!AG82</f>
        <v>0</v>
      </c>
      <c r="AH82" s="26">
        <f>'1-6月'!AH82-'1-5月'!AH82</f>
        <v>0</v>
      </c>
      <c r="AI82" s="26">
        <f>'1-6月'!AI82-'1-5月'!AI82</f>
        <v>0</v>
      </c>
      <c r="AJ82" s="26">
        <f>'1-6月'!AJ82-'1-5月'!AJ82</f>
        <v>0</v>
      </c>
      <c r="AK82" s="26">
        <f>'1-6月'!AK82-'1-5月'!AK82</f>
        <v>0</v>
      </c>
      <c r="AL82" s="26">
        <f>'1-6月'!AL82-'1-5月'!AL82</f>
        <v>0</v>
      </c>
      <c r="AM82" s="26">
        <f>'1-6月'!AM82-'1-5月'!AM82</f>
        <v>0</v>
      </c>
      <c r="AN82" s="26">
        <f>'1-6月'!AN82-'1-5月'!AN82</f>
        <v>0</v>
      </c>
      <c r="AO82" s="26">
        <f>'1-6月'!AO82-'1-5月'!AO82</f>
        <v>0</v>
      </c>
      <c r="AP82" s="26">
        <f>'1-6月'!AP82-'1-5月'!AP82</f>
        <v>0</v>
      </c>
      <c r="AQ82" s="26">
        <f>'1-6月'!AQ82-'1-5月'!AQ82</f>
        <v>0</v>
      </c>
      <c r="AR82" s="26">
        <f>'1-6月'!AR82-'1-5月'!AR82</f>
        <v>0</v>
      </c>
      <c r="AS82" s="26">
        <f>'1-6月'!AS82-'1-5月'!AS82</f>
        <v>0</v>
      </c>
      <c r="AT82" s="26">
        <f>'1-6月'!AT82-'1-5月'!AT82</f>
        <v>0</v>
      </c>
      <c r="AU82" s="26">
        <f>'1-6月'!AU82-'1-5月'!AU82</f>
        <v>0</v>
      </c>
      <c r="AV82" s="26">
        <f>'1-6月'!AV82-'1-5月'!AV82</f>
        <v>0</v>
      </c>
      <c r="AW82" s="26">
        <f>'1-6月'!AW82-'1-5月'!AW82</f>
        <v>0</v>
      </c>
      <c r="AX82" s="26">
        <f>'1-6月'!AX82-'1-5月'!AX82</f>
        <v>0</v>
      </c>
      <c r="AY82" s="35" t="s">
        <v>248</v>
      </c>
    </row>
    <row r="83" customHeight="true" spans="1:51">
      <c r="A83" s="8" t="s">
        <v>249</v>
      </c>
      <c r="B83" s="13">
        <v>31</v>
      </c>
      <c r="C83" s="10" t="s">
        <v>250</v>
      </c>
      <c r="D83" s="10" t="s">
        <v>251</v>
      </c>
      <c r="E83" s="10"/>
      <c r="F83" s="15" t="s">
        <v>570</v>
      </c>
      <c r="G83" s="26">
        <f>'1-6月'!G83-'1-5月'!G83</f>
        <v>3.795</v>
      </c>
      <c r="H83" s="26">
        <f>'1-6月'!H83-'1-5月'!H83</f>
        <v>0.0463</v>
      </c>
      <c r="I83" s="26">
        <f>'1-6月'!I83-'1-5月'!I83</f>
        <v>0</v>
      </c>
      <c r="J83" s="26">
        <f>'1-6月'!J83-'1-5月'!J83</f>
        <v>0</v>
      </c>
      <c r="K83" s="26" t="e">
        <f>'1-6月'!K83-'1-5月'!K83</f>
        <v>#VALUE!</v>
      </c>
      <c r="L83" s="26" t="e">
        <f>'1-6月'!L83-'1-5月'!L83</f>
        <v>#VALUE!</v>
      </c>
      <c r="M83" s="26" t="e">
        <f>'1-6月'!M83-'1-5月'!M83</f>
        <v>#VALUE!</v>
      </c>
      <c r="N83" s="26" t="e">
        <f>'1-6月'!N83-'1-5月'!N83</f>
        <v>#VALUE!</v>
      </c>
      <c r="O83" s="26">
        <f>'1-6月'!O83-'1-5月'!O83</f>
        <v>0</v>
      </c>
      <c r="P83" s="26">
        <f>'1-6月'!P83-'1-5月'!P83</f>
        <v>0</v>
      </c>
      <c r="Q83" s="26">
        <f>'1-6月'!Q83-'1-5月'!Q83</f>
        <v>0</v>
      </c>
      <c r="R83" s="26">
        <f>'1-6月'!R83-'1-5月'!R83</f>
        <v>-0.000400264200792588</v>
      </c>
      <c r="S83" s="26">
        <f>'1-6月'!S83-'1-5月'!S83</f>
        <v>0</v>
      </c>
      <c r="T83" s="26">
        <f>'1-6月'!T83-'1-5月'!T83</f>
        <v>0</v>
      </c>
      <c r="U83" s="26">
        <f>'1-6月'!U83-'1-5月'!U83</f>
        <v>0</v>
      </c>
      <c r="V83" s="26">
        <f>'1-6月'!V83-'1-5月'!V83</f>
        <v>0</v>
      </c>
      <c r="W83" s="26">
        <f>'1-6月'!W83-'1-5月'!W83</f>
        <v>0</v>
      </c>
      <c r="X83" s="26">
        <f>'1-6月'!X83-'1-5月'!X83</f>
        <v>1</v>
      </c>
      <c r="Y83" s="26">
        <f>'1-6月'!Y83-'1-5月'!Y83</f>
        <v>1</v>
      </c>
      <c r="Z83" s="26">
        <f>'1-6月'!Z83-'1-5月'!Z83</f>
        <v>0.351</v>
      </c>
      <c r="AA83" s="26">
        <f>'1-6月'!AA83-'1-5月'!AA83</f>
        <v>0</v>
      </c>
      <c r="AB83" s="26">
        <f>'1-6月'!AB83-'1-5月'!AB83</f>
        <v>-6.36</v>
      </c>
      <c r="AC83" s="26">
        <f>'1-6月'!AC83-'1-5月'!AC83</f>
        <v>0.299999999999999</v>
      </c>
      <c r="AD83" s="26">
        <f>'1-6月'!AD83-'1-5月'!AD83</f>
        <v>0.00839282726309332</v>
      </c>
      <c r="AE83" s="26">
        <f>'1-6月'!AE83-'1-5月'!AE83</f>
        <v>0</v>
      </c>
      <c r="AF83" s="26">
        <f>'1-6月'!AF83-'1-5月'!AF83</f>
        <v>0.0490000000000004</v>
      </c>
      <c r="AG83" s="26">
        <f>'1-6月'!AG83-'1-5月'!AG83</f>
        <v>2.095</v>
      </c>
      <c r="AH83" s="26">
        <f>'1-6月'!AH83-'1-5月'!AH83</f>
        <v>0.103167426517651</v>
      </c>
      <c r="AI83" s="26">
        <f>'1-6月'!AI83-'1-5月'!AI83</f>
        <v>0</v>
      </c>
      <c r="AJ83" s="26">
        <f>'1-6月'!AJ83-'1-5月'!AJ83</f>
        <v>0</v>
      </c>
      <c r="AK83" s="26">
        <f>'1-6月'!AK83-'1-5月'!AK83</f>
        <v>0</v>
      </c>
      <c r="AL83" s="26">
        <f>'1-6月'!AL83-'1-5月'!AL83</f>
        <v>0</v>
      </c>
      <c r="AM83" s="26">
        <f>'1-6月'!AM83-'1-5月'!AM83</f>
        <v>0</v>
      </c>
      <c r="AN83" s="26">
        <f>'1-6月'!AN83-'1-5月'!AN83</f>
        <v>0.3</v>
      </c>
      <c r="AO83" s="26">
        <f>'1-6月'!AO83-'1-5月'!AO83</f>
        <v>0.4</v>
      </c>
      <c r="AP83" s="26">
        <f>'1-6月'!AP83-'1-5月'!AP83</f>
        <v>0.13255449121644</v>
      </c>
      <c r="AQ83" s="26" t="e">
        <f>'1-6月'!AQ83-'1-5月'!AQ83</f>
        <v>#VALUE!</v>
      </c>
      <c r="AR83" s="26" t="e">
        <f>'1-6月'!AR83-'1-5月'!AR83</f>
        <v>#VALUE!</v>
      </c>
      <c r="AS83" s="26" t="e">
        <f>'1-6月'!AS83-'1-5月'!AS83</f>
        <v>#VALUE!</v>
      </c>
      <c r="AT83" s="26" t="e">
        <f>'1-6月'!AT83-'1-5月'!AT83</f>
        <v>#VALUE!</v>
      </c>
      <c r="AU83" s="26" t="e">
        <f>'1-6月'!AU83-'1-5月'!AU83</f>
        <v>#VALUE!</v>
      </c>
      <c r="AV83" s="26" t="e">
        <f>'1-6月'!AV83-'1-5月'!AV83</f>
        <v>#VALUE!</v>
      </c>
      <c r="AW83" s="26" t="e">
        <f>'1-6月'!AW83-'1-5月'!AW83</f>
        <v>#VALUE!</v>
      </c>
      <c r="AX83" s="26" t="e">
        <f>'1-6月'!AX83-'1-5月'!AX83</f>
        <v>#VALUE!</v>
      </c>
      <c r="AY83" s="35"/>
    </row>
    <row r="84" customHeight="true" spans="1:51">
      <c r="A84" s="11"/>
      <c r="B84" s="14"/>
      <c r="C84" s="10"/>
      <c r="D84" s="10" t="s">
        <v>253</v>
      </c>
      <c r="E84" s="10"/>
      <c r="F84" s="15" t="s">
        <v>570</v>
      </c>
      <c r="G84" s="26">
        <f>'1-6月'!G84-'1-5月'!G84</f>
        <v>147.525</v>
      </c>
      <c r="H84" s="26">
        <f>'1-6月'!H84-'1-5月'!H84</f>
        <v>0.4155</v>
      </c>
      <c r="I84" s="26">
        <f>'1-6月'!I84-'1-5月'!I84</f>
        <v>0</v>
      </c>
      <c r="J84" s="26">
        <f>'1-6月'!J84-'1-5月'!J84</f>
        <v>0</v>
      </c>
      <c r="K84" s="26" t="e">
        <f>'1-6月'!K84-'1-5月'!K84</f>
        <v>#VALUE!</v>
      </c>
      <c r="L84" s="26" t="e">
        <f>'1-6月'!L84-'1-5月'!L84</f>
        <v>#VALUE!</v>
      </c>
      <c r="M84" s="26" t="e">
        <f>'1-6月'!M84-'1-5月'!M84</f>
        <v>#VALUE!</v>
      </c>
      <c r="N84" s="26" t="e">
        <f>'1-6月'!N84-'1-5月'!N84</f>
        <v>#VALUE!</v>
      </c>
      <c r="O84" s="26" t="e">
        <f>'1-6月'!O84-'1-5月'!O84</f>
        <v>#VALUE!</v>
      </c>
      <c r="P84" s="26" t="e">
        <f>'1-6月'!P84-'1-5月'!P84</f>
        <v>#VALUE!</v>
      </c>
      <c r="Q84" s="26" t="e">
        <f>'1-6月'!Q84-'1-5月'!Q84</f>
        <v>#VALUE!</v>
      </c>
      <c r="R84" s="26" t="e">
        <f>'1-6月'!R84-'1-5月'!R84</f>
        <v>#VALUE!</v>
      </c>
      <c r="S84" s="26">
        <f>'1-6月'!S84-'1-5月'!S84</f>
        <v>0</v>
      </c>
      <c r="T84" s="26">
        <f>'1-6月'!T84-'1-5月'!T84</f>
        <v>11.03</v>
      </c>
      <c r="U84" s="26">
        <f>'1-6月'!U84-'1-5月'!U84</f>
        <v>27.02</v>
      </c>
      <c r="V84" s="26">
        <f>'1-6月'!V84-'1-5月'!V84</f>
        <v>0.24461478317527</v>
      </c>
      <c r="W84" s="26" t="e">
        <f>'1-6月'!W84-'1-5月'!W84</f>
        <v>#VALUE!</v>
      </c>
      <c r="X84" s="26" t="e">
        <f>'1-6月'!X84-'1-5月'!X84</f>
        <v>#VALUE!</v>
      </c>
      <c r="Y84" s="26" t="e">
        <f>'1-6月'!Y84-'1-5月'!Y84</f>
        <v>#VALUE!</v>
      </c>
      <c r="Z84" s="26" t="e">
        <f>'1-6月'!Z84-'1-5月'!Z84</f>
        <v>#VALUE!</v>
      </c>
      <c r="AA84" s="26">
        <f>'1-6月'!AA84-'1-5月'!AA84</f>
        <v>0</v>
      </c>
      <c r="AB84" s="26">
        <f>'1-6月'!AB84-'1-5月'!AB84</f>
        <v>39.576</v>
      </c>
      <c r="AC84" s="26">
        <f>'1-6月'!AC84-'1-5月'!AC84</f>
        <v>52.116</v>
      </c>
      <c r="AD84" s="26">
        <f>'1-6月'!AD84-'1-5月'!AD84</f>
        <v>0.4301</v>
      </c>
      <c r="AE84" s="26">
        <f>'1-6月'!AE84-'1-5月'!AE84</f>
        <v>0</v>
      </c>
      <c r="AF84" s="26">
        <f>'1-6月'!AF84-'1-5月'!AF84</f>
        <v>2.832</v>
      </c>
      <c r="AG84" s="26">
        <f>'1-6月'!AG84-'1-5月'!AG84</f>
        <v>20.992</v>
      </c>
      <c r="AH84" s="26">
        <f>'1-6月'!AH84-'1-5月'!AH84</f>
        <v>0.7034</v>
      </c>
      <c r="AI84" s="26">
        <f>'1-6月'!AI84-'1-5月'!AI84</f>
        <v>0</v>
      </c>
      <c r="AJ84" s="26">
        <f>'1-6月'!AJ84-'1-5月'!AJ84</f>
        <v>20.791</v>
      </c>
      <c r="AK84" s="26">
        <f>'1-6月'!AK84-'1-5月'!AK84</f>
        <v>35.292</v>
      </c>
      <c r="AL84" s="26">
        <f>'1-6月'!AL84-'1-5月'!AL84</f>
        <v>0.590541499330656</v>
      </c>
      <c r="AM84" s="26">
        <f>'1-6月'!AM84-'1-5月'!AM84</f>
        <v>0</v>
      </c>
      <c r="AN84" s="26">
        <f>'1-6月'!AN84-'1-5月'!AN84</f>
        <v>1.867</v>
      </c>
      <c r="AO84" s="26">
        <f>'1-6月'!AO84-'1-5月'!AO84</f>
        <v>12.105</v>
      </c>
      <c r="AP84" s="26">
        <f>'1-6月'!AP84-'1-5月'!AP84</f>
        <v>0.350962253749964</v>
      </c>
      <c r="AQ84" s="26" t="e">
        <f>'1-6月'!AQ84-'1-5月'!AQ84</f>
        <v>#VALUE!</v>
      </c>
      <c r="AR84" s="26" t="e">
        <f>'1-6月'!AR84-'1-5月'!AR84</f>
        <v>#VALUE!</v>
      </c>
      <c r="AS84" s="26" t="e">
        <f>'1-6月'!AS84-'1-5月'!AS84</f>
        <v>#VALUE!</v>
      </c>
      <c r="AT84" s="26" t="e">
        <f>'1-6月'!AT84-'1-5月'!AT84</f>
        <v>#VALUE!</v>
      </c>
      <c r="AU84" s="26" t="e">
        <f>'1-6月'!AU84-'1-5月'!AU84</f>
        <v>#VALUE!</v>
      </c>
      <c r="AV84" s="26" t="e">
        <f>'1-6月'!AV84-'1-5月'!AV84</f>
        <v>#VALUE!</v>
      </c>
      <c r="AW84" s="26" t="e">
        <f>'1-6月'!AW84-'1-5月'!AW84</f>
        <v>#VALUE!</v>
      </c>
      <c r="AX84" s="26" t="e">
        <f>'1-6月'!AX84-'1-5月'!AX84</f>
        <v>#VALUE!</v>
      </c>
      <c r="AY84" s="35"/>
    </row>
    <row r="85" customHeight="true" spans="1:51">
      <c r="A85" s="11"/>
      <c r="B85" s="14"/>
      <c r="C85" s="10"/>
      <c r="D85" s="10" t="s">
        <v>254</v>
      </c>
      <c r="E85" s="10"/>
      <c r="F85" s="15" t="s">
        <v>570</v>
      </c>
      <c r="G85" s="26">
        <f>'1-6月'!G85-'1-5月'!G85</f>
        <v>73.898</v>
      </c>
      <c r="H85" s="26">
        <f>'1-6月'!H85-'1-5月'!H85</f>
        <v>0.253205479452055</v>
      </c>
      <c r="I85" s="26">
        <f>'1-6月'!I85-'1-5月'!I85</f>
        <v>0</v>
      </c>
      <c r="J85" s="26">
        <f>'1-6月'!J85-'1-5月'!J85</f>
        <v>0</v>
      </c>
      <c r="K85" s="26" t="e">
        <f>'1-6月'!K85-'1-5月'!K85</f>
        <v>#VALUE!</v>
      </c>
      <c r="L85" s="26" t="e">
        <f>'1-6月'!L85-'1-5月'!L85</f>
        <v>#VALUE!</v>
      </c>
      <c r="M85" s="26" t="e">
        <f>'1-6月'!M85-'1-5月'!M85</f>
        <v>#VALUE!</v>
      </c>
      <c r="N85" s="26" t="e">
        <f>'1-6月'!N85-'1-5月'!N85</f>
        <v>#VALUE!</v>
      </c>
      <c r="O85" s="26">
        <f>'1-6月'!O85-'1-5月'!O85</f>
        <v>0</v>
      </c>
      <c r="P85" s="26">
        <f>'1-6月'!P85-'1-5月'!P85</f>
        <v>0.8</v>
      </c>
      <c r="Q85" s="26">
        <f>'1-6月'!Q85-'1-5月'!Q85</f>
        <v>2.7</v>
      </c>
      <c r="R85" s="26">
        <f>'1-6月'!R85-'1-5月'!R85</f>
        <v>0.29453112033195</v>
      </c>
      <c r="S85" s="26">
        <f>'1-6月'!S85-'1-5月'!S85</f>
        <v>0</v>
      </c>
      <c r="T85" s="26">
        <f>'1-6月'!T85-'1-5月'!T85</f>
        <v>13.187</v>
      </c>
      <c r="U85" s="26">
        <f>'1-6月'!U85-'1-5月'!U85</f>
        <v>22.34</v>
      </c>
      <c r="V85" s="26">
        <f>'1-6月'!V85-'1-5月'!V85</f>
        <v>0.414942589599242</v>
      </c>
      <c r="W85" s="26">
        <f>'1-6月'!W85-'1-5月'!W85</f>
        <v>0</v>
      </c>
      <c r="X85" s="26">
        <f>'1-6月'!X85-'1-5月'!X85</f>
        <v>1.371</v>
      </c>
      <c r="Y85" s="26">
        <f>'1-6月'!Y85-'1-5月'!Y85</f>
        <v>5.258</v>
      </c>
      <c r="Z85" s="26">
        <f>'1-6月'!Z85-'1-5月'!Z85</f>
        <v>0.289781206944062</v>
      </c>
      <c r="AA85" s="26">
        <f>'1-6月'!AA85-'1-5月'!AA85</f>
        <v>0</v>
      </c>
      <c r="AB85" s="26">
        <f>'1-6月'!AB85-'1-5月'!AB85</f>
        <v>0</v>
      </c>
      <c r="AC85" s="26">
        <f>'1-6月'!AC85-'1-5月'!AC85</f>
        <v>0</v>
      </c>
      <c r="AD85" s="26">
        <f>'1-6月'!AD85-'1-5月'!AD85</f>
        <v>0</v>
      </c>
      <c r="AE85" s="26">
        <f>'1-6月'!AE85-'1-5月'!AE85</f>
        <v>0</v>
      </c>
      <c r="AF85" s="26">
        <f>'1-6月'!AF85-'1-5月'!AF85</f>
        <v>9</v>
      </c>
      <c r="AG85" s="26">
        <f>'1-6月'!AG85-'1-5月'!AG85</f>
        <v>13.3</v>
      </c>
      <c r="AH85" s="26">
        <f>'1-6月'!AH85-'1-5月'!AH85</f>
        <v>0.232049240905684</v>
      </c>
      <c r="AI85" s="26">
        <f>'1-6月'!AI85-'1-5月'!AI85</f>
        <v>0</v>
      </c>
      <c r="AJ85" s="26">
        <f>'1-6月'!AJ85-'1-5月'!AJ85</f>
        <v>6.9</v>
      </c>
      <c r="AK85" s="26">
        <f>'1-6月'!AK85-'1-5月'!AK85</f>
        <v>6.9</v>
      </c>
      <c r="AL85" s="26">
        <f>'1-6月'!AL85-'1-5月'!AL85</f>
        <v>0.29</v>
      </c>
      <c r="AM85" s="26">
        <f>'1-6月'!AM85-'1-5月'!AM85</f>
        <v>0</v>
      </c>
      <c r="AN85" s="26">
        <f>'1-6月'!AN85-'1-5月'!AN85</f>
        <v>20.8</v>
      </c>
      <c r="AO85" s="26">
        <f>'1-6月'!AO85-'1-5月'!AO85</f>
        <v>23.4</v>
      </c>
      <c r="AP85" s="26">
        <f>'1-6月'!AP85-'1-5月'!AP85</f>
        <v>0.491419430682677</v>
      </c>
      <c r="AQ85" s="26" t="e">
        <f>'1-6月'!AQ85-'1-5月'!AQ85</f>
        <v>#VALUE!</v>
      </c>
      <c r="AR85" s="26" t="e">
        <f>'1-6月'!AR85-'1-5月'!AR85</f>
        <v>#VALUE!</v>
      </c>
      <c r="AS85" s="26" t="e">
        <f>'1-6月'!AS85-'1-5月'!AS85</f>
        <v>#VALUE!</v>
      </c>
      <c r="AT85" s="26" t="e">
        <f>'1-6月'!AT85-'1-5月'!AT85</f>
        <v>#VALUE!</v>
      </c>
      <c r="AU85" s="26" t="e">
        <f>'1-6月'!AU85-'1-5月'!AU85</f>
        <v>#VALUE!</v>
      </c>
      <c r="AV85" s="26" t="e">
        <f>'1-6月'!AV85-'1-5月'!AV85</f>
        <v>#VALUE!</v>
      </c>
      <c r="AW85" s="26" t="e">
        <f>'1-6月'!AW85-'1-5月'!AW85</f>
        <v>#VALUE!</v>
      </c>
      <c r="AX85" s="26" t="e">
        <f>'1-6月'!AX85-'1-5月'!AX85</f>
        <v>#VALUE!</v>
      </c>
      <c r="AY85" s="35"/>
    </row>
    <row r="86" customHeight="true" spans="1:51">
      <c r="A86" s="11"/>
      <c r="B86" s="14"/>
      <c r="C86" s="10"/>
      <c r="D86" s="10" t="s">
        <v>255</v>
      </c>
      <c r="E86" s="10"/>
      <c r="F86" s="15" t="s">
        <v>570</v>
      </c>
      <c r="G86" s="26" t="e">
        <f>'1-6月'!G86-'1-5月'!G86</f>
        <v>#VALUE!</v>
      </c>
      <c r="H86" s="26" t="e">
        <f>'1-6月'!H86-'1-5月'!H86</f>
        <v>#VALUE!</v>
      </c>
      <c r="I86" s="26">
        <f>'1-6月'!I86-'1-5月'!I86</f>
        <v>0</v>
      </c>
      <c r="J86" s="26">
        <f>'1-6月'!J86-'1-5月'!J86</f>
        <v>0</v>
      </c>
      <c r="K86" s="26" t="e">
        <f>'1-6月'!K86-'1-5月'!K86</f>
        <v>#VALUE!</v>
      </c>
      <c r="L86" s="26" t="e">
        <f>'1-6月'!L86-'1-5月'!L86</f>
        <v>#VALUE!</v>
      </c>
      <c r="M86" s="26" t="e">
        <f>'1-6月'!M86-'1-5月'!M86</f>
        <v>#VALUE!</v>
      </c>
      <c r="N86" s="26" t="e">
        <f>'1-6月'!N86-'1-5月'!N86</f>
        <v>#VALUE!</v>
      </c>
      <c r="O86" s="26" t="e">
        <f>'1-6月'!O86-'1-5月'!O86</f>
        <v>#VALUE!</v>
      </c>
      <c r="P86" s="26" t="e">
        <f>'1-6月'!P86-'1-5月'!P86</f>
        <v>#VALUE!</v>
      </c>
      <c r="Q86" s="26" t="e">
        <f>'1-6月'!Q86-'1-5月'!Q86</f>
        <v>#VALUE!</v>
      </c>
      <c r="R86" s="26" t="e">
        <f>'1-6月'!R86-'1-5月'!R86</f>
        <v>#VALUE!</v>
      </c>
      <c r="S86" s="26" t="e">
        <f>'1-6月'!S86-'1-5月'!S86</f>
        <v>#VALUE!</v>
      </c>
      <c r="T86" s="26" t="e">
        <f>'1-6月'!T86-'1-5月'!T86</f>
        <v>#VALUE!</v>
      </c>
      <c r="U86" s="26" t="e">
        <f>'1-6月'!U86-'1-5月'!U86</f>
        <v>#VALUE!</v>
      </c>
      <c r="V86" s="26" t="e">
        <f>'1-6月'!V86-'1-5月'!V86</f>
        <v>#VALUE!</v>
      </c>
      <c r="W86" s="26" t="e">
        <f>'1-6月'!W86-'1-5月'!W86</f>
        <v>#VALUE!</v>
      </c>
      <c r="X86" s="26" t="e">
        <f>'1-6月'!X86-'1-5月'!X86</f>
        <v>#VALUE!</v>
      </c>
      <c r="Y86" s="26" t="e">
        <f>'1-6月'!Y86-'1-5月'!Y86</f>
        <v>#VALUE!</v>
      </c>
      <c r="Z86" s="26" t="e">
        <f>'1-6月'!Z86-'1-5月'!Z86</f>
        <v>#VALUE!</v>
      </c>
      <c r="AA86" s="26" t="e">
        <f>'1-6月'!AA86-'1-5月'!AA86</f>
        <v>#VALUE!</v>
      </c>
      <c r="AB86" s="26" t="e">
        <f>'1-6月'!AB86-'1-5月'!AB86</f>
        <v>#VALUE!</v>
      </c>
      <c r="AC86" s="26" t="e">
        <f>'1-6月'!AC86-'1-5月'!AC86</f>
        <v>#VALUE!</v>
      </c>
      <c r="AD86" s="26" t="e">
        <f>'1-6月'!AD86-'1-5月'!AD86</f>
        <v>#VALUE!</v>
      </c>
      <c r="AE86" s="26" t="e">
        <f>'1-6月'!AE86-'1-5月'!AE86</f>
        <v>#VALUE!</v>
      </c>
      <c r="AF86" s="26" t="e">
        <f>'1-6月'!AF86-'1-5月'!AF86</f>
        <v>#VALUE!</v>
      </c>
      <c r="AG86" s="26" t="e">
        <f>'1-6月'!AG86-'1-5月'!AG86</f>
        <v>#VALUE!</v>
      </c>
      <c r="AH86" s="26" t="e">
        <f>'1-6月'!AH86-'1-5月'!AH86</f>
        <v>#VALUE!</v>
      </c>
      <c r="AI86" s="26">
        <f>'1-6月'!AI86-'1-5月'!AI86</f>
        <v>0</v>
      </c>
      <c r="AJ86" s="26">
        <f>'1-6月'!AJ86-'1-5月'!AJ86</f>
        <v>0</v>
      </c>
      <c r="AK86" s="26">
        <f>'1-6月'!AK86-'1-5月'!AK86</f>
        <v>0</v>
      </c>
      <c r="AL86" s="26">
        <f>'1-6月'!AL86-'1-5月'!AL86</f>
        <v>0</v>
      </c>
      <c r="AM86" s="26">
        <f>'1-6月'!AM86-'1-5月'!AM86</f>
        <v>0</v>
      </c>
      <c r="AN86" s="26">
        <f>'1-6月'!AN86-'1-5月'!AN86</f>
        <v>-0.15</v>
      </c>
      <c r="AO86" s="26">
        <f>'1-6月'!AO86-'1-5月'!AO86</f>
        <v>0</v>
      </c>
      <c r="AP86" s="26">
        <f>'1-6月'!AP86-'1-5月'!AP86</f>
        <v>0</v>
      </c>
      <c r="AQ86" s="26" t="e">
        <f>'1-6月'!AQ86-'1-5月'!AQ86</f>
        <v>#VALUE!</v>
      </c>
      <c r="AR86" s="26" t="e">
        <f>'1-6月'!AR86-'1-5月'!AR86</f>
        <v>#VALUE!</v>
      </c>
      <c r="AS86" s="26" t="e">
        <f>'1-6月'!AS86-'1-5月'!AS86</f>
        <v>#VALUE!</v>
      </c>
      <c r="AT86" s="26" t="e">
        <f>'1-6月'!AT86-'1-5月'!AT86</f>
        <v>#VALUE!</v>
      </c>
      <c r="AU86" s="26" t="e">
        <f>'1-6月'!AU86-'1-5月'!AU86</f>
        <v>#VALUE!</v>
      </c>
      <c r="AV86" s="26" t="e">
        <f>'1-6月'!AV86-'1-5月'!AV86</f>
        <v>#VALUE!</v>
      </c>
      <c r="AW86" s="26" t="e">
        <f>'1-6月'!AW86-'1-5月'!AW86</f>
        <v>#VALUE!</v>
      </c>
      <c r="AX86" s="26" t="e">
        <f>'1-6月'!AX86-'1-5月'!AX86</f>
        <v>#VALUE!</v>
      </c>
      <c r="AY86" s="35"/>
    </row>
    <row r="87" customHeight="true" spans="1:51">
      <c r="A87" s="11"/>
      <c r="B87" s="13">
        <v>32</v>
      </c>
      <c r="C87" s="10" t="s">
        <v>257</v>
      </c>
      <c r="D87" s="10" t="s">
        <v>258</v>
      </c>
      <c r="E87" s="10"/>
      <c r="F87" s="15" t="s">
        <v>571</v>
      </c>
      <c r="G87" s="26">
        <f>'1-6月'!G87-'1-5月'!G87</f>
        <v>3339</v>
      </c>
      <c r="H87" s="26">
        <f>'1-6月'!H87-'1-5月'!H87</f>
        <v>0.1363</v>
      </c>
      <c r="I87" s="26" t="e">
        <f>'1-6月'!I87-'1-5月'!I87</f>
        <v>#VALUE!</v>
      </c>
      <c r="J87" s="26" t="e">
        <f>'1-6月'!J87-'1-5月'!J87</f>
        <v>#VALUE!</v>
      </c>
      <c r="K87" s="26">
        <f>'1-6月'!K87-'1-5月'!K87</f>
        <v>0</v>
      </c>
      <c r="L87" s="26">
        <f>'1-6月'!L87-'1-5月'!L87</f>
        <v>-25</v>
      </c>
      <c r="M87" s="26">
        <f>'1-6月'!M87-'1-5月'!M87</f>
        <v>708</v>
      </c>
      <c r="N87" s="26">
        <f>'1-6月'!N87-'1-5月'!N87</f>
        <v>0.1416</v>
      </c>
      <c r="O87" s="26">
        <f>'1-6月'!O87-'1-5月'!O87</f>
        <v>0</v>
      </c>
      <c r="P87" s="26">
        <f>'1-6月'!P87-'1-5月'!P87</f>
        <v>-661</v>
      </c>
      <c r="Q87" s="26">
        <f>'1-6月'!Q87-'1-5月'!Q87</f>
        <v>196</v>
      </c>
      <c r="R87" s="26">
        <f>'1-6月'!R87-'1-5月'!R87</f>
        <v>0.0435000000000001</v>
      </c>
      <c r="S87" s="26">
        <f>'1-6月'!S87-'1-5月'!S87</f>
        <v>0</v>
      </c>
      <c r="T87" s="26">
        <f>'1-6月'!T87-'1-5月'!T87</f>
        <v>7</v>
      </c>
      <c r="U87" s="26">
        <f>'1-6月'!U87-'1-5月'!U87</f>
        <v>314</v>
      </c>
      <c r="V87" s="26">
        <f>'1-6月'!V87-'1-5月'!V87</f>
        <v>0.0897</v>
      </c>
      <c r="W87" s="26">
        <f>'1-6月'!W87-'1-5月'!W87</f>
        <v>0</v>
      </c>
      <c r="X87" s="26">
        <f>'1-6月'!X87-'1-5月'!X87</f>
        <v>-117</v>
      </c>
      <c r="Y87" s="26">
        <f>'1-6月'!Y87-'1-5月'!Y87</f>
        <v>224</v>
      </c>
      <c r="Z87" s="26">
        <f>'1-6月'!Z87-'1-5月'!Z87</f>
        <v>0.0747</v>
      </c>
      <c r="AA87" s="26">
        <f>'1-6月'!AA87-'1-5月'!AA87</f>
        <v>0</v>
      </c>
      <c r="AB87" s="26">
        <f>'1-6月'!AB87-'1-5月'!AB87</f>
        <v>-66</v>
      </c>
      <c r="AC87" s="26">
        <f>'1-6月'!AC87-'1-5月'!AC87</f>
        <v>66</v>
      </c>
      <c r="AD87" s="26">
        <f>'1-6月'!AD87-'1-5月'!AD87</f>
        <v>0.0254</v>
      </c>
      <c r="AE87" s="26">
        <f>'1-6月'!AE87-'1-5月'!AE87</f>
        <v>0</v>
      </c>
      <c r="AF87" s="26">
        <f>'1-6月'!AF87-'1-5月'!AF87</f>
        <v>1123</v>
      </c>
      <c r="AG87" s="26">
        <f>'1-6月'!AG87-'1-5月'!AG87</f>
        <v>1123</v>
      </c>
      <c r="AH87" s="26">
        <f>'1-6月'!AH87-'1-5月'!AH87</f>
        <v>0.7019</v>
      </c>
      <c r="AI87" s="26">
        <f>'1-6月'!AI87-'1-5月'!AI87</f>
        <v>0</v>
      </c>
      <c r="AJ87" s="26">
        <f>'1-6月'!AJ87-'1-5月'!AJ87</f>
        <v>15</v>
      </c>
      <c r="AK87" s="26">
        <f>'1-6月'!AK87-'1-5月'!AK87</f>
        <v>130</v>
      </c>
      <c r="AL87" s="26">
        <f>'1-6月'!AL87-'1-5月'!AL87</f>
        <v>0.1857</v>
      </c>
      <c r="AM87" s="26">
        <f>'1-6月'!AM87-'1-5月'!AM87</f>
        <v>0</v>
      </c>
      <c r="AN87" s="26">
        <f>'1-6月'!AN87-'1-5月'!AN87</f>
        <v>330</v>
      </c>
      <c r="AO87" s="26">
        <f>'1-6月'!AO87-'1-5月'!AO87</f>
        <v>484</v>
      </c>
      <c r="AP87" s="26">
        <f>'1-6月'!AP87-'1-5月'!AP87</f>
        <v>0.3025</v>
      </c>
      <c r="AQ87" s="26" t="e">
        <f>'1-6月'!AQ87-'1-5月'!AQ87</f>
        <v>#VALUE!</v>
      </c>
      <c r="AR87" s="26" t="e">
        <f>'1-6月'!AR87-'1-5月'!AR87</f>
        <v>#VALUE!</v>
      </c>
      <c r="AS87" s="26" t="e">
        <f>'1-6月'!AS87-'1-5月'!AS87</f>
        <v>#VALUE!</v>
      </c>
      <c r="AT87" s="26" t="e">
        <f>'1-6月'!AT87-'1-5月'!AT87</f>
        <v>#VALUE!</v>
      </c>
      <c r="AU87" s="26">
        <f>'1-6月'!AU87-'1-5月'!AU87</f>
        <v>0</v>
      </c>
      <c r="AV87" s="26">
        <f>'1-6月'!AV87-'1-5月'!AV87</f>
        <v>-1075</v>
      </c>
      <c r="AW87" s="26">
        <f>'1-6月'!AW87-'1-5月'!AW87</f>
        <v>94</v>
      </c>
      <c r="AX87" s="26">
        <f>'1-6月'!AX87-'1-5月'!AX87</f>
        <v>0.047</v>
      </c>
      <c r="AY87" s="35"/>
    </row>
    <row r="88" customHeight="true" spans="1:51">
      <c r="A88" s="6"/>
      <c r="B88" s="14"/>
      <c r="C88" s="10"/>
      <c r="D88" s="10" t="s">
        <v>260</v>
      </c>
      <c r="E88" s="10"/>
      <c r="F88" s="15" t="s">
        <v>571</v>
      </c>
      <c r="G88" s="26">
        <f>'1-6月'!G88-'1-5月'!G88</f>
        <v>210</v>
      </c>
      <c r="H88" s="26">
        <f>'1-6月'!H88-'1-5月'!H88</f>
        <v>0.0700000000000001</v>
      </c>
      <c r="I88" s="26">
        <f>'1-6月'!I88-'1-5月'!I88</f>
        <v>0</v>
      </c>
      <c r="J88" s="26">
        <f>'1-6月'!J88-'1-5月'!J88</f>
        <v>0</v>
      </c>
      <c r="K88" s="26">
        <f>'1-6月'!K88-'1-5月'!K88</f>
        <v>0</v>
      </c>
      <c r="L88" s="26">
        <f>'1-6月'!L88-'1-5月'!L88</f>
        <v>109</v>
      </c>
      <c r="M88" s="26">
        <f>'1-6月'!M88-'1-5月'!M88</f>
        <v>109</v>
      </c>
      <c r="N88" s="26">
        <f>'1-6月'!N88-'1-5月'!N88</f>
        <v>0.218</v>
      </c>
      <c r="O88" s="26">
        <f>'1-6月'!O88-'1-5月'!O88</f>
        <v>0</v>
      </c>
      <c r="P88" s="26">
        <f>'1-6月'!P88-'1-5月'!P88</f>
        <v>0</v>
      </c>
      <c r="Q88" s="26">
        <f>'1-6月'!Q88-'1-5月'!Q88</f>
        <v>0</v>
      </c>
      <c r="R88" s="26">
        <f>'1-6月'!R88-'1-5月'!R88</f>
        <v>0</v>
      </c>
      <c r="S88" s="26">
        <f>'1-6月'!S88-'1-5月'!S88</f>
        <v>0</v>
      </c>
      <c r="T88" s="26">
        <f>'1-6月'!T88-'1-5月'!T88</f>
        <v>0</v>
      </c>
      <c r="U88" s="26">
        <f>'1-6月'!U88-'1-5月'!U88</f>
        <v>0</v>
      </c>
      <c r="V88" s="26">
        <f>'1-6月'!V88-'1-5月'!V88</f>
        <v>0</v>
      </c>
      <c r="W88" s="26">
        <f>'1-6月'!W88-'1-5月'!W88</f>
        <v>0</v>
      </c>
      <c r="X88" s="26">
        <f>'1-6月'!X88-'1-5月'!X88</f>
        <v>-17</v>
      </c>
      <c r="Y88" s="26">
        <f>'1-6月'!Y88-'1-5月'!Y88</f>
        <v>7</v>
      </c>
      <c r="Z88" s="26">
        <f>'1-6月'!Z88-'1-5月'!Z88</f>
        <v>0.00769999999999993</v>
      </c>
      <c r="AA88" s="26">
        <f>'1-6月'!AA88-'1-5月'!AA88</f>
        <v>0</v>
      </c>
      <c r="AB88" s="26">
        <f>'1-6月'!AB88-'1-5月'!AB88</f>
        <v>0</v>
      </c>
      <c r="AC88" s="26">
        <f>'1-6月'!AC88-'1-5月'!AC88</f>
        <v>0</v>
      </c>
      <c r="AD88" s="26">
        <f>'1-6月'!AD88-'1-5月'!AD88</f>
        <v>0</v>
      </c>
      <c r="AE88" s="26">
        <f>'1-6月'!AE88-'1-5月'!AE88</f>
        <v>0</v>
      </c>
      <c r="AF88" s="26">
        <f>'1-6月'!AF88-'1-5月'!AF88</f>
        <v>0</v>
      </c>
      <c r="AG88" s="26">
        <f>'1-6月'!AG88-'1-5月'!AG88</f>
        <v>0</v>
      </c>
      <c r="AH88" s="26">
        <f>'1-6月'!AH88-'1-5月'!AH88</f>
        <v>0</v>
      </c>
      <c r="AI88" s="26">
        <f>'1-6月'!AI88-'1-5月'!AI88</f>
        <v>0</v>
      </c>
      <c r="AJ88" s="26">
        <f>'1-6月'!AJ88-'1-5月'!AJ88</f>
        <v>-48</v>
      </c>
      <c r="AK88" s="26">
        <f>'1-6月'!AK88-'1-5月'!AK88</f>
        <v>0</v>
      </c>
      <c r="AL88" s="26">
        <f>'1-6月'!AL88-'1-5月'!AL88</f>
        <v>0</v>
      </c>
      <c r="AM88" s="26">
        <f>'1-6月'!AM88-'1-5月'!AM88</f>
        <v>0</v>
      </c>
      <c r="AN88" s="26">
        <f>'1-6月'!AN88-'1-5月'!AN88</f>
        <v>0</v>
      </c>
      <c r="AO88" s="26">
        <f>'1-6月'!AO88-'1-5月'!AO88</f>
        <v>0</v>
      </c>
      <c r="AP88" s="26">
        <f>'1-6月'!AP88-'1-5月'!AP88</f>
        <v>0</v>
      </c>
      <c r="AQ88" s="26" t="e">
        <f>'1-6月'!AQ88-'1-5月'!AQ88</f>
        <v>#VALUE!</v>
      </c>
      <c r="AR88" s="26" t="e">
        <f>'1-6月'!AR88-'1-5月'!AR88</f>
        <v>#VALUE!</v>
      </c>
      <c r="AS88" s="26" t="e">
        <f>'1-6月'!AS88-'1-5月'!AS88</f>
        <v>#VALUE!</v>
      </c>
      <c r="AT88" s="26" t="e">
        <f>'1-6月'!AT88-'1-5月'!AT88</f>
        <v>#VALUE!</v>
      </c>
      <c r="AU88" s="26">
        <f>'1-6月'!AU88-'1-5月'!AU88</f>
        <v>0</v>
      </c>
      <c r="AV88" s="26">
        <f>'1-6月'!AV88-'1-5月'!AV88</f>
        <v>23</v>
      </c>
      <c r="AW88" s="26">
        <f>'1-6月'!AW88-'1-5月'!AW88</f>
        <v>94</v>
      </c>
      <c r="AX88" s="26">
        <f>'1-6月'!AX88-'1-5月'!AX88</f>
        <v>0.47</v>
      </c>
      <c r="AY88" s="35"/>
    </row>
    <row r="89" customHeight="true" spans="1:51">
      <c r="A89" s="8" t="s">
        <v>261</v>
      </c>
      <c r="B89" s="13">
        <v>33</v>
      </c>
      <c r="C89" s="10" t="s">
        <v>262</v>
      </c>
      <c r="D89" s="10" t="s">
        <v>263</v>
      </c>
      <c r="E89" s="10"/>
      <c r="F89" s="15" t="s">
        <v>572</v>
      </c>
      <c r="G89" s="26" t="e">
        <f>'1-6月'!G89-'1-5月'!G89</f>
        <v>#VALUE!</v>
      </c>
      <c r="H89" s="26" t="e">
        <f>'1-6月'!H89-'1-5月'!H89</f>
        <v>#VALUE!</v>
      </c>
      <c r="I89" s="26">
        <f>'1-6月'!I89-'1-5月'!I89</f>
        <v>0</v>
      </c>
      <c r="J89" s="26">
        <f>'1-6月'!J89-'1-5月'!J89</f>
        <v>0</v>
      </c>
      <c r="K89" s="26" t="e">
        <f>'1-6月'!K89-'1-5月'!K89</f>
        <v>#VALUE!</v>
      </c>
      <c r="L89" s="26">
        <f>'1-6月'!L89-'1-5月'!L89</f>
        <v>0</v>
      </c>
      <c r="M89" s="26">
        <f>'1-6月'!M89-'1-5月'!M89</f>
        <v>0</v>
      </c>
      <c r="N89" s="26">
        <f>'1-6月'!N89-'1-5月'!N89</f>
        <v>0</v>
      </c>
      <c r="O89" s="26">
        <f>'1-6月'!O89-'1-5月'!O89</f>
        <v>0</v>
      </c>
      <c r="P89" s="26">
        <f>'1-6月'!P89-'1-5月'!P89</f>
        <v>0</v>
      </c>
      <c r="Q89" s="26">
        <f>'1-6月'!Q89-'1-5月'!Q89</f>
        <v>0</v>
      </c>
      <c r="R89" s="26">
        <f>'1-6月'!R89-'1-5月'!R89</f>
        <v>0</v>
      </c>
      <c r="S89" s="26">
        <f>'1-6月'!S89-'1-5月'!S89</f>
        <v>0</v>
      </c>
      <c r="T89" s="26">
        <f>'1-6月'!T89-'1-5月'!T89</f>
        <v>0</v>
      </c>
      <c r="U89" s="26">
        <f>'1-6月'!U89-'1-5月'!U89</f>
        <v>0</v>
      </c>
      <c r="V89" s="26">
        <f>'1-6月'!V89-'1-5月'!V89</f>
        <v>0</v>
      </c>
      <c r="W89" s="26">
        <f>'1-6月'!W89-'1-5月'!W89</f>
        <v>0</v>
      </c>
      <c r="X89" s="26">
        <f>'1-6月'!X89-'1-5月'!X89</f>
        <v>0</v>
      </c>
      <c r="Y89" s="26">
        <f>'1-6月'!Y89-'1-5月'!Y89</f>
        <v>0</v>
      </c>
      <c r="Z89" s="26">
        <f>'1-6月'!Z89-'1-5月'!Z89</f>
        <v>0</v>
      </c>
      <c r="AA89" s="26">
        <f>'1-6月'!AA89-'1-5月'!AA89</f>
        <v>0</v>
      </c>
      <c r="AB89" s="26">
        <f>'1-6月'!AB89-'1-5月'!AB89</f>
        <v>0</v>
      </c>
      <c r="AC89" s="26">
        <f>'1-6月'!AC89-'1-5月'!AC89</f>
        <v>0</v>
      </c>
      <c r="AD89" s="26">
        <f>'1-6月'!AD89-'1-5月'!AD89</f>
        <v>0</v>
      </c>
      <c r="AE89" s="26">
        <f>'1-6月'!AE89-'1-5月'!AE89</f>
        <v>0</v>
      </c>
      <c r="AF89" s="26">
        <f>'1-6月'!AF89-'1-5月'!AF89</f>
        <v>0</v>
      </c>
      <c r="AG89" s="26">
        <f>'1-6月'!AG89-'1-5月'!AG89</f>
        <v>0</v>
      </c>
      <c r="AH89" s="26">
        <f>'1-6月'!AH89-'1-5月'!AH89</f>
        <v>0</v>
      </c>
      <c r="AI89" s="26">
        <f>'1-6月'!AI89-'1-5月'!AI89</f>
        <v>0</v>
      </c>
      <c r="AJ89" s="26">
        <f>'1-6月'!AJ89-'1-5月'!AJ89</f>
        <v>0</v>
      </c>
      <c r="AK89" s="26">
        <f>'1-6月'!AK89-'1-5月'!AK89</f>
        <v>0</v>
      </c>
      <c r="AL89" s="26">
        <f>'1-6月'!AL89-'1-5月'!AL89</f>
        <v>0</v>
      </c>
      <c r="AM89" s="26">
        <f>'1-6月'!AM89-'1-5月'!AM89</f>
        <v>0</v>
      </c>
      <c r="AN89" s="26">
        <f>'1-6月'!AN89-'1-5月'!AN89</f>
        <v>0</v>
      </c>
      <c r="AO89" s="26">
        <f>'1-6月'!AO89-'1-5月'!AO89</f>
        <v>0</v>
      </c>
      <c r="AP89" s="26">
        <f>'1-6月'!AP89-'1-5月'!AP89</f>
        <v>0</v>
      </c>
      <c r="AQ89" s="26">
        <f>'1-6月'!AQ89-'1-5月'!AQ89</f>
        <v>0</v>
      </c>
      <c r="AR89" s="26">
        <f>'1-6月'!AR89-'1-5月'!AR89</f>
        <v>0</v>
      </c>
      <c r="AS89" s="26">
        <f>'1-6月'!AS89-'1-5月'!AS89</f>
        <v>0</v>
      </c>
      <c r="AT89" s="26">
        <f>'1-6月'!AT89-'1-5月'!AT89</f>
        <v>0</v>
      </c>
      <c r="AU89" s="26">
        <f>'1-6月'!AU89-'1-5月'!AU89</f>
        <v>0</v>
      </c>
      <c r="AV89" s="26">
        <f>'1-6月'!AV89-'1-5月'!AV89</f>
        <v>0</v>
      </c>
      <c r="AW89" s="26">
        <f>'1-6月'!AW89-'1-5月'!AW89</f>
        <v>0</v>
      </c>
      <c r="AX89" s="26">
        <f>'1-6月'!AX89-'1-5月'!AX89</f>
        <v>0</v>
      </c>
      <c r="AY89" s="35" t="s">
        <v>267</v>
      </c>
    </row>
    <row r="90" customHeight="true" spans="1:51">
      <c r="A90" s="11"/>
      <c r="B90" s="13">
        <v>34</v>
      </c>
      <c r="C90" s="10" t="s">
        <v>268</v>
      </c>
      <c r="D90" s="10" t="s">
        <v>269</v>
      </c>
      <c r="E90" s="10"/>
      <c r="F90" s="15" t="s">
        <v>572</v>
      </c>
      <c r="G90" s="26" t="e">
        <f>'1-6月'!G90-'1-5月'!G90</f>
        <v>#VALUE!</v>
      </c>
      <c r="H90" s="26" t="e">
        <f>'1-6月'!H90-'1-5月'!H90</f>
        <v>#VALUE!</v>
      </c>
      <c r="I90" s="26">
        <f>'1-6月'!I90-'1-5月'!I90</f>
        <v>0</v>
      </c>
      <c r="J90" s="26">
        <f>'1-6月'!J90-'1-5月'!J90</f>
        <v>0</v>
      </c>
      <c r="K90" s="26">
        <f>'1-6月'!K90-'1-5月'!K90</f>
        <v>4</v>
      </c>
      <c r="L90" s="26" t="e">
        <f>'1-6月'!L90-'1-5月'!L90</f>
        <v>#VALUE!</v>
      </c>
      <c r="M90" s="26" t="e">
        <f>'1-6月'!M90-'1-5月'!M90</f>
        <v>#VALUE!</v>
      </c>
      <c r="N90" s="26" t="e">
        <f>'1-6月'!N90-'1-5月'!N90</f>
        <v>#VALUE!</v>
      </c>
      <c r="O90" s="26">
        <f>'1-6月'!O90-'1-5月'!O90</f>
        <v>3</v>
      </c>
      <c r="P90" s="26" t="e">
        <f>'1-6月'!P90-'1-5月'!P90</f>
        <v>#VALUE!</v>
      </c>
      <c r="Q90" s="26" t="e">
        <f>'1-6月'!Q90-'1-5月'!Q90</f>
        <v>#VALUE!</v>
      </c>
      <c r="R90" s="26" t="e">
        <f>'1-6月'!R90-'1-5月'!R90</f>
        <v>#VALUE!</v>
      </c>
      <c r="S90" s="26">
        <f>'1-6月'!S90-'1-5月'!S90</f>
        <v>3</v>
      </c>
      <c r="T90" s="26" t="e">
        <f>'1-6月'!T90-'1-5月'!T90</f>
        <v>#VALUE!</v>
      </c>
      <c r="U90" s="26" t="e">
        <f>'1-6月'!U90-'1-5月'!U90</f>
        <v>#VALUE!</v>
      </c>
      <c r="V90" s="26" t="e">
        <f>'1-6月'!V90-'1-5月'!V90</f>
        <v>#VALUE!</v>
      </c>
      <c r="W90" s="26">
        <f>'1-6月'!W90-'1-5月'!W90</f>
        <v>2</v>
      </c>
      <c r="X90" s="26" t="e">
        <f>'1-6月'!X90-'1-5月'!X90</f>
        <v>#VALUE!</v>
      </c>
      <c r="Y90" s="26" t="e">
        <f>'1-6月'!Y90-'1-5月'!Y90</f>
        <v>#VALUE!</v>
      </c>
      <c r="Z90" s="26" t="e">
        <f>'1-6月'!Z90-'1-5月'!Z90</f>
        <v>#VALUE!</v>
      </c>
      <c r="AA90" s="26">
        <f>'1-6月'!AA90-'1-5月'!AA90</f>
        <v>3</v>
      </c>
      <c r="AB90" s="26" t="e">
        <f>'1-6月'!AB90-'1-5月'!AB90</f>
        <v>#VALUE!</v>
      </c>
      <c r="AC90" s="26" t="e">
        <f>'1-6月'!AC90-'1-5月'!AC90</f>
        <v>#VALUE!</v>
      </c>
      <c r="AD90" s="26" t="e">
        <f>'1-6月'!AD90-'1-5月'!AD90</f>
        <v>#VALUE!</v>
      </c>
      <c r="AE90" s="26">
        <f>'1-6月'!AE90-'1-5月'!AE90</f>
        <v>3</v>
      </c>
      <c r="AF90" s="26" t="e">
        <f>'1-6月'!AF90-'1-5月'!AF90</f>
        <v>#VALUE!</v>
      </c>
      <c r="AG90" s="26" t="e">
        <f>'1-6月'!AG90-'1-5月'!AG90</f>
        <v>#VALUE!</v>
      </c>
      <c r="AH90" s="26" t="e">
        <f>'1-6月'!AH90-'1-5月'!AH90</f>
        <v>#VALUE!</v>
      </c>
      <c r="AI90" s="26">
        <f>'1-6月'!AI90-'1-5月'!AI90</f>
        <v>4</v>
      </c>
      <c r="AJ90" s="26" t="e">
        <f>'1-6月'!AJ90-'1-5月'!AJ90</f>
        <v>#VALUE!</v>
      </c>
      <c r="AK90" s="26" t="e">
        <f>'1-6月'!AK90-'1-5月'!AK90</f>
        <v>#VALUE!</v>
      </c>
      <c r="AL90" s="26" t="e">
        <f>'1-6月'!AL90-'1-5月'!AL90</f>
        <v>#VALUE!</v>
      </c>
      <c r="AM90" s="26">
        <f>'1-6月'!AM90-'1-5月'!AM90</f>
        <v>3</v>
      </c>
      <c r="AN90" s="26" t="e">
        <f>'1-6月'!AN90-'1-5月'!AN90</f>
        <v>#VALUE!</v>
      </c>
      <c r="AO90" s="26" t="e">
        <f>'1-6月'!AO90-'1-5月'!AO90</f>
        <v>#VALUE!</v>
      </c>
      <c r="AP90" s="26" t="e">
        <f>'1-6月'!AP90-'1-5月'!AP90</f>
        <v>#VALUE!</v>
      </c>
      <c r="AQ90" s="26" t="e">
        <f>'1-6月'!AQ90-'1-5月'!AQ90</f>
        <v>#VALUE!</v>
      </c>
      <c r="AR90" s="26" t="e">
        <f>'1-6月'!AR90-'1-5月'!AR90</f>
        <v>#VALUE!</v>
      </c>
      <c r="AS90" s="26" t="e">
        <f>'1-6月'!AS90-'1-5月'!AS90</f>
        <v>#VALUE!</v>
      </c>
      <c r="AT90" s="26" t="e">
        <f>'1-6月'!AT90-'1-5月'!AT90</f>
        <v>#VALUE!</v>
      </c>
      <c r="AU90" s="26" t="e">
        <f>'1-6月'!AU90-'1-5月'!AU90</f>
        <v>#VALUE!</v>
      </c>
      <c r="AV90" s="26" t="e">
        <f>'1-6月'!AV90-'1-5月'!AV90</f>
        <v>#VALUE!</v>
      </c>
      <c r="AW90" s="26" t="e">
        <f>'1-6月'!AW90-'1-5月'!AW90</f>
        <v>#VALUE!</v>
      </c>
      <c r="AX90" s="26" t="e">
        <f>'1-6月'!AX90-'1-5月'!AX90</f>
        <v>#VALUE!</v>
      </c>
      <c r="AY90" s="35" t="s">
        <v>504</v>
      </c>
    </row>
    <row r="91" customHeight="true" spans="1:51">
      <c r="A91" s="6"/>
      <c r="B91" s="13">
        <v>35</v>
      </c>
      <c r="C91" s="10" t="s">
        <v>271</v>
      </c>
      <c r="D91" s="10" t="s">
        <v>272</v>
      </c>
      <c r="E91" s="10"/>
      <c r="F91" s="15" t="s">
        <v>572</v>
      </c>
      <c r="G91" s="26">
        <f>'1-6月'!G91-'1-5月'!G91</f>
        <v>82</v>
      </c>
      <c r="H91" s="26">
        <f>'1-6月'!H91-'1-5月'!H91</f>
        <v>0.1178</v>
      </c>
      <c r="I91" s="26" t="e">
        <f>'1-6月'!I91-'1-5月'!I91</f>
        <v>#VALUE!</v>
      </c>
      <c r="J91" s="26" t="e">
        <f>'1-6月'!J91-'1-5月'!J91</f>
        <v>#VALUE!</v>
      </c>
      <c r="K91" s="26" t="e">
        <f>'1-6月'!K91-'1-5月'!K91</f>
        <v>#VALUE!</v>
      </c>
      <c r="L91" s="26" t="e">
        <f>'1-6月'!L91-'1-5月'!L91</f>
        <v>#VALUE!</v>
      </c>
      <c r="M91" s="26" t="e">
        <f>'1-6月'!M91-'1-5月'!M91</f>
        <v>#VALUE!</v>
      </c>
      <c r="N91" s="26" t="e">
        <f>'1-6月'!N91-'1-5月'!N91</f>
        <v>#VALUE!</v>
      </c>
      <c r="O91" s="26">
        <f>'1-6月'!O91-'1-5月'!O91</f>
        <v>0</v>
      </c>
      <c r="P91" s="26">
        <f>'1-6月'!P91-'1-5月'!P91</f>
        <v>0</v>
      </c>
      <c r="Q91" s="26">
        <f>'1-6月'!Q91-'1-5月'!Q91</f>
        <v>0</v>
      </c>
      <c r="R91" s="26">
        <f>'1-6月'!R91-'1-5月'!R91</f>
        <v>0</v>
      </c>
      <c r="S91" s="26">
        <f>'1-6月'!S91-'1-5月'!S91</f>
        <v>0</v>
      </c>
      <c r="T91" s="26">
        <f>'1-6月'!T91-'1-5月'!T91</f>
        <v>0</v>
      </c>
      <c r="U91" s="26">
        <f>'1-6月'!U91-'1-5月'!U91</f>
        <v>0</v>
      </c>
      <c r="V91" s="26">
        <f>'1-6月'!V91-'1-5月'!V91</f>
        <v>0</v>
      </c>
      <c r="W91" s="26">
        <f>'1-6月'!W91-'1-5月'!W91</f>
        <v>0</v>
      </c>
      <c r="X91" s="26">
        <f>'1-6月'!X91-'1-5月'!X91</f>
        <v>0</v>
      </c>
      <c r="Y91" s="26">
        <f>'1-6月'!Y91-'1-5月'!Y91</f>
        <v>0</v>
      </c>
      <c r="Z91" s="26">
        <f>'1-6月'!Z91-'1-5月'!Z91</f>
        <v>0</v>
      </c>
      <c r="AA91" s="26">
        <f>'1-6月'!AA91-'1-5月'!AA91</f>
        <v>0</v>
      </c>
      <c r="AB91" s="26">
        <f>'1-6月'!AB91-'1-5月'!AB91</f>
        <v>43</v>
      </c>
      <c r="AC91" s="26">
        <f>'1-6月'!AC91-'1-5月'!AC91</f>
        <v>68</v>
      </c>
      <c r="AD91" s="26">
        <f>'1-6月'!AD91-'1-5月'!AD91</f>
        <v>0.3736</v>
      </c>
      <c r="AE91" s="26">
        <f>'1-6月'!AE91-'1-5月'!AE91</f>
        <v>0</v>
      </c>
      <c r="AF91" s="26">
        <f>'1-6月'!AF91-'1-5月'!AF91</f>
        <v>5</v>
      </c>
      <c r="AG91" s="26">
        <f>'1-6月'!AG91-'1-5月'!AG91</f>
        <v>14</v>
      </c>
      <c r="AH91" s="26">
        <f>'1-6月'!AH91-'1-5月'!AH91</f>
        <v>0.0915</v>
      </c>
      <c r="AI91" s="26">
        <f>'1-6月'!AI91-'1-5月'!AI91</f>
        <v>0</v>
      </c>
      <c r="AJ91" s="26">
        <f>'1-6月'!AJ91-'1-5月'!AJ91</f>
        <v>0</v>
      </c>
      <c r="AK91" s="26">
        <f>'1-6月'!AK91-'1-5月'!AK91</f>
        <v>0</v>
      </c>
      <c r="AL91" s="26">
        <f>'1-6月'!AL91-'1-5月'!AL91</f>
        <v>0</v>
      </c>
      <c r="AM91" s="26">
        <f>'1-6月'!AM91-'1-5月'!AM91</f>
        <v>0</v>
      </c>
      <c r="AN91" s="26">
        <f>'1-6月'!AN91-'1-5月'!AN91</f>
        <v>-2</v>
      </c>
      <c r="AO91" s="26">
        <f>'1-6月'!AO91-'1-5月'!AO91</f>
        <v>0</v>
      </c>
      <c r="AP91" s="26">
        <f>'1-6月'!AP91-'1-5月'!AP91</f>
        <v>0</v>
      </c>
      <c r="AQ91" s="26" t="e">
        <f>'1-6月'!AQ91-'1-5月'!AQ91</f>
        <v>#VALUE!</v>
      </c>
      <c r="AR91" s="26" t="e">
        <f>'1-6月'!AR91-'1-5月'!AR91</f>
        <v>#VALUE!</v>
      </c>
      <c r="AS91" s="26" t="e">
        <f>'1-6月'!AS91-'1-5月'!AS91</f>
        <v>#VALUE!</v>
      </c>
      <c r="AT91" s="26" t="e">
        <f>'1-6月'!AT91-'1-5月'!AT91</f>
        <v>#VALUE!</v>
      </c>
      <c r="AU91" s="26">
        <f>'1-6月'!AU91-'1-5月'!AU91</f>
        <v>0</v>
      </c>
      <c r="AV91" s="26">
        <f>'1-6月'!AV91-'1-5月'!AV91</f>
        <v>-1</v>
      </c>
      <c r="AW91" s="26">
        <f>'1-6月'!AW91-'1-5月'!AW91</f>
        <v>0</v>
      </c>
      <c r="AX91" s="26">
        <f>'1-6月'!AX91-'1-5月'!AX91</f>
        <v>0</v>
      </c>
      <c r="AY91" s="35"/>
    </row>
    <row r="92" customHeight="true" spans="1:51">
      <c r="A92" s="8" t="s">
        <v>273</v>
      </c>
      <c r="B92" s="13">
        <v>36</v>
      </c>
      <c r="C92" s="10" t="s">
        <v>274</v>
      </c>
      <c r="D92" s="10" t="s">
        <v>275</v>
      </c>
      <c r="E92" s="10"/>
      <c r="F92" s="15" t="s">
        <v>577</v>
      </c>
      <c r="G92" s="26">
        <f>'1-6月'!G92-'1-5月'!G92</f>
        <v>204</v>
      </c>
      <c r="H92" s="26">
        <f>'1-6月'!H92-'1-5月'!H92</f>
        <v>0.1419</v>
      </c>
      <c r="I92" s="26">
        <f>'1-6月'!I92-'1-5月'!I92</f>
        <v>0</v>
      </c>
      <c r="J92" s="26">
        <f>'1-6月'!J92-'1-5月'!J92</f>
        <v>0</v>
      </c>
      <c r="K92" s="26" t="e">
        <f>'1-6月'!K92-'1-5月'!K92</f>
        <v>#VALUE!</v>
      </c>
      <c r="L92" s="26" t="e">
        <f>'1-6月'!L92-'1-5月'!L92</f>
        <v>#VALUE!</v>
      </c>
      <c r="M92" s="26" t="e">
        <f>'1-6月'!M92-'1-5月'!M92</f>
        <v>#VALUE!</v>
      </c>
      <c r="N92" s="26" t="e">
        <f>'1-6月'!N92-'1-5月'!N92</f>
        <v>#VALUE!</v>
      </c>
      <c r="O92" s="26">
        <f>'1-6月'!O92-'1-5月'!O92</f>
        <v>0</v>
      </c>
      <c r="P92" s="26">
        <f>'1-6月'!P92-'1-5月'!P92</f>
        <v>3</v>
      </c>
      <c r="Q92" s="26">
        <f>'1-6月'!Q92-'1-5月'!Q92</f>
        <v>24</v>
      </c>
      <c r="R92" s="26">
        <f>'1-6月'!R92-'1-5月'!R92</f>
        <v>0.1277</v>
      </c>
      <c r="S92" s="26">
        <f>'1-6月'!S92-'1-5月'!S92</f>
        <v>0</v>
      </c>
      <c r="T92" s="26">
        <f>'1-6月'!T92-'1-5月'!T92</f>
        <v>15</v>
      </c>
      <c r="U92" s="26">
        <f>'1-6月'!U92-'1-5月'!U92</f>
        <v>48</v>
      </c>
      <c r="V92" s="26">
        <f>'1-6月'!V92-'1-5月'!V92</f>
        <v>0.2096</v>
      </c>
      <c r="W92" s="26">
        <f>'1-6月'!W92-'1-5月'!W92</f>
        <v>0</v>
      </c>
      <c r="X92" s="26">
        <f>'1-6月'!X92-'1-5月'!X92</f>
        <v>-16</v>
      </c>
      <c r="Y92" s="26">
        <f>'1-6月'!Y92-'1-5月'!Y92</f>
        <v>32</v>
      </c>
      <c r="Z92" s="26">
        <f>'1-6月'!Z92-'1-5月'!Z92</f>
        <v>0.1684</v>
      </c>
      <c r="AA92" s="26">
        <f>'1-6月'!AA92-'1-5月'!AA92</f>
        <v>0</v>
      </c>
      <c r="AB92" s="26">
        <f>'1-6月'!AB92-'1-5月'!AB92</f>
        <v>-7</v>
      </c>
      <c r="AC92" s="26">
        <f>'1-6月'!AC92-'1-5月'!AC92</f>
        <v>52</v>
      </c>
      <c r="AD92" s="26">
        <f>'1-6月'!AD92-'1-5月'!AD92</f>
        <v>0.2587</v>
      </c>
      <c r="AE92" s="26">
        <f>'1-6月'!AE92-'1-5月'!AE92</f>
        <v>0</v>
      </c>
      <c r="AF92" s="26">
        <f>'1-6月'!AF92-'1-5月'!AF92</f>
        <v>-2</v>
      </c>
      <c r="AG92" s="26">
        <f>'1-6月'!AG92-'1-5月'!AG92</f>
        <v>25</v>
      </c>
      <c r="AH92" s="26">
        <f>'1-6月'!AH92-'1-5月'!AH92</f>
        <v>0.1593</v>
      </c>
      <c r="AI92" s="26">
        <f>'1-6月'!AI92-'1-5月'!AI92</f>
        <v>0</v>
      </c>
      <c r="AJ92" s="26">
        <f>'1-6月'!AJ92-'1-5月'!AJ92</f>
        <v>-15</v>
      </c>
      <c r="AK92" s="26">
        <f>'1-6月'!AK92-'1-5月'!AK92</f>
        <v>0</v>
      </c>
      <c r="AL92" s="26">
        <f>'1-6月'!AL92-'1-5月'!AL92</f>
        <v>0</v>
      </c>
      <c r="AM92" s="26">
        <f>'1-6月'!AM92-'1-5月'!AM92</f>
        <v>0</v>
      </c>
      <c r="AN92" s="26">
        <f>'1-6月'!AN92-'1-5月'!AN92</f>
        <v>10</v>
      </c>
      <c r="AO92" s="26">
        <f>'1-6月'!AO92-'1-5月'!AO92</f>
        <v>23</v>
      </c>
      <c r="AP92" s="26">
        <f>'1-6月'!AP92-'1-5月'!AP92</f>
        <v>0.1005</v>
      </c>
      <c r="AQ92" s="26">
        <f>'1-6月'!AQ92-'1-5月'!AQ92</f>
        <v>0</v>
      </c>
      <c r="AR92" s="26">
        <f>'1-6月'!AR92-'1-5月'!AR92</f>
        <v>0</v>
      </c>
      <c r="AS92" s="26">
        <f>'1-6月'!AS92-'1-5月'!AS92</f>
        <v>0</v>
      </c>
      <c r="AT92" s="26">
        <f>'1-6月'!AT92-'1-5月'!AT92</f>
        <v>0</v>
      </c>
      <c r="AU92" s="26">
        <f>'1-6月'!AU92-'1-5月'!AU92</f>
        <v>0</v>
      </c>
      <c r="AV92" s="26">
        <f>'1-6月'!AV92-'1-5月'!AV92</f>
        <v>0</v>
      </c>
      <c r="AW92" s="26">
        <f>'1-6月'!AW92-'1-5月'!AW92</f>
        <v>0</v>
      </c>
      <c r="AX92" s="26">
        <f>'1-6月'!AX92-'1-5月'!AX92</f>
        <v>0</v>
      </c>
      <c r="AY92" s="35"/>
    </row>
    <row r="93" customHeight="true" spans="1:51">
      <c r="A93" s="11"/>
      <c r="B93" s="14"/>
      <c r="C93" s="10"/>
      <c r="D93" s="10" t="s">
        <v>277</v>
      </c>
      <c r="E93" s="10"/>
      <c r="F93" s="15" t="s">
        <v>577</v>
      </c>
      <c r="G93" s="26">
        <f>'1-6月'!G93-'1-5月'!G93</f>
        <v>0</v>
      </c>
      <c r="H93" s="26">
        <f>'1-6月'!H93-'1-5月'!H93</f>
        <v>0</v>
      </c>
      <c r="I93" s="26">
        <f>'1-6月'!I93-'1-5月'!I93</f>
        <v>0</v>
      </c>
      <c r="J93" s="26">
        <f>'1-6月'!J93-'1-5月'!J93</f>
        <v>0</v>
      </c>
      <c r="K93" s="26" t="e">
        <f>'1-6月'!K93-'1-5月'!K93</f>
        <v>#VALUE!</v>
      </c>
      <c r="L93" s="26" t="e">
        <f>'1-6月'!L93-'1-5月'!L93</f>
        <v>#VALUE!</v>
      </c>
      <c r="M93" s="26" t="e">
        <f>'1-6月'!M93-'1-5月'!M93</f>
        <v>#VALUE!</v>
      </c>
      <c r="N93" s="26" t="e">
        <f>'1-6月'!N93-'1-5月'!N93</f>
        <v>#VALUE!</v>
      </c>
      <c r="O93" s="26" t="e">
        <f>'1-6月'!O93-'1-5月'!O93</f>
        <v>#VALUE!</v>
      </c>
      <c r="P93" s="26">
        <f>'1-6月'!P93-'1-5月'!P93</f>
        <v>0</v>
      </c>
      <c r="Q93" s="26">
        <f>'1-6月'!Q93-'1-5月'!Q93</f>
        <v>0</v>
      </c>
      <c r="R93" s="26">
        <f>'1-6月'!R93-'1-5月'!R93</f>
        <v>0</v>
      </c>
      <c r="S93" s="26">
        <f>'1-6月'!S93-'1-5月'!S93</f>
        <v>0</v>
      </c>
      <c r="T93" s="26">
        <f>'1-6月'!T93-'1-5月'!T93</f>
        <v>0</v>
      </c>
      <c r="U93" s="26">
        <f>'1-6月'!U93-'1-5月'!U93</f>
        <v>0</v>
      </c>
      <c r="V93" s="26">
        <f>'1-6月'!V93-'1-5月'!V93</f>
        <v>0</v>
      </c>
      <c r="W93" s="26">
        <f>'1-6月'!W93-'1-5月'!W93</f>
        <v>0</v>
      </c>
      <c r="X93" s="26">
        <f>'1-6月'!X93-'1-5月'!X93</f>
        <v>0</v>
      </c>
      <c r="Y93" s="26">
        <f>'1-6月'!Y93-'1-5月'!Y93</f>
        <v>0</v>
      </c>
      <c r="Z93" s="26">
        <f>'1-6月'!Z93-'1-5月'!Z93</f>
        <v>0</v>
      </c>
      <c r="AA93" s="26">
        <f>'1-6月'!AA93-'1-5月'!AA93</f>
        <v>0</v>
      </c>
      <c r="AB93" s="26">
        <f>'1-6月'!AB93-'1-5月'!AB93</f>
        <v>0</v>
      </c>
      <c r="AC93" s="26">
        <f>'1-6月'!AC93-'1-5月'!AC93</f>
        <v>0</v>
      </c>
      <c r="AD93" s="26">
        <f>'1-6月'!AD93-'1-5月'!AD93</f>
        <v>0</v>
      </c>
      <c r="AE93" s="26" t="e">
        <f>'1-6月'!AE93-'1-5月'!AE93</f>
        <v>#VALUE!</v>
      </c>
      <c r="AF93" s="26">
        <f>'1-6月'!AF93-'1-5月'!AF93</f>
        <v>0</v>
      </c>
      <c r="AG93" s="26">
        <f>'1-6月'!AG93-'1-5月'!AG93</f>
        <v>0</v>
      </c>
      <c r="AH93" s="26">
        <f>'1-6月'!AH93-'1-5月'!AH93</f>
        <v>0</v>
      </c>
      <c r="AI93" s="26">
        <f>'1-6月'!AI93-'1-5月'!AI93</f>
        <v>0</v>
      </c>
      <c r="AJ93" s="26">
        <f>'1-6月'!AJ93-'1-5月'!AJ93</f>
        <v>0</v>
      </c>
      <c r="AK93" s="26">
        <f>'1-6月'!AK93-'1-5月'!AK93</f>
        <v>0</v>
      </c>
      <c r="AL93" s="26">
        <f>'1-6月'!AL93-'1-5月'!AL93</f>
        <v>0</v>
      </c>
      <c r="AM93" s="26" t="e">
        <f>'1-6月'!AM93-'1-5月'!AM93</f>
        <v>#VALUE!</v>
      </c>
      <c r="AN93" s="26">
        <f>'1-6月'!AN93-'1-5月'!AN93</f>
        <v>0</v>
      </c>
      <c r="AO93" s="26">
        <f>'1-6月'!AO93-'1-5月'!AO93</f>
        <v>0</v>
      </c>
      <c r="AP93" s="26">
        <f>'1-6月'!AP93-'1-5月'!AP93</f>
        <v>0</v>
      </c>
      <c r="AQ93" s="26">
        <f>'1-6月'!AQ93-'1-5月'!AQ93</f>
        <v>0</v>
      </c>
      <c r="AR93" s="26">
        <f>'1-6月'!AR93-'1-5月'!AR93</f>
        <v>0</v>
      </c>
      <c r="AS93" s="26">
        <f>'1-6月'!AS93-'1-5月'!AS93</f>
        <v>0</v>
      </c>
      <c r="AT93" s="26">
        <f>'1-6月'!AT93-'1-5月'!AT93</f>
        <v>0</v>
      </c>
      <c r="AU93" s="26" t="e">
        <f>'1-6月'!AU93-'1-5月'!AU93</f>
        <v>#VALUE!</v>
      </c>
      <c r="AV93" s="26" t="e">
        <f>'1-6月'!AV93-'1-5月'!AV93</f>
        <v>#VALUE!</v>
      </c>
      <c r="AW93" s="26" t="e">
        <f>'1-6月'!AW93-'1-5月'!AW93</f>
        <v>#VALUE!</v>
      </c>
      <c r="AX93" s="26" t="e">
        <f>'1-6月'!AX93-'1-5月'!AX93</f>
        <v>#VALUE!</v>
      </c>
      <c r="AY93" s="35"/>
    </row>
    <row r="94" customHeight="true" spans="1:51">
      <c r="A94" s="11"/>
      <c r="B94" s="13">
        <v>37</v>
      </c>
      <c r="C94" s="10" t="s">
        <v>278</v>
      </c>
      <c r="D94" s="10" t="s">
        <v>279</v>
      </c>
      <c r="E94" s="10"/>
      <c r="F94" s="15" t="s">
        <v>577</v>
      </c>
      <c r="G94" s="26" t="e">
        <f>'1-6月'!G94-'1-5月'!G94</f>
        <v>#VALUE!</v>
      </c>
      <c r="H94" s="26" t="e">
        <f>'1-6月'!H94-'1-5月'!H94</f>
        <v>#VALUE!</v>
      </c>
      <c r="I94" s="26">
        <f>'1-6月'!I94-'1-5月'!I94</f>
        <v>0</v>
      </c>
      <c r="J94" s="26">
        <f>'1-6月'!J94-'1-5月'!J94</f>
        <v>0</v>
      </c>
      <c r="K94" s="26" t="e">
        <f>'1-6月'!K94-'1-5月'!K94</f>
        <v>#VALUE!</v>
      </c>
      <c r="L94" s="26">
        <f>'1-6月'!L94-'1-5月'!L94</f>
        <v>0</v>
      </c>
      <c r="M94" s="26">
        <f>'1-6月'!M94-'1-5月'!M94</f>
        <v>0</v>
      </c>
      <c r="N94" s="26">
        <f>'1-6月'!N94-'1-5月'!N94</f>
        <v>0</v>
      </c>
      <c r="O94" s="26">
        <f>'1-6月'!O94-'1-5月'!O94</f>
        <v>0</v>
      </c>
      <c r="P94" s="26">
        <f>'1-6月'!P94-'1-5月'!P94</f>
        <v>0</v>
      </c>
      <c r="Q94" s="26">
        <f>'1-6月'!Q94-'1-5月'!Q94</f>
        <v>0</v>
      </c>
      <c r="R94" s="26">
        <f>'1-6月'!R94-'1-5月'!R94</f>
        <v>0</v>
      </c>
      <c r="S94" s="26">
        <f>'1-6月'!S94-'1-5月'!S94</f>
        <v>0</v>
      </c>
      <c r="T94" s="26">
        <f>'1-6月'!T94-'1-5月'!T94</f>
        <v>0</v>
      </c>
      <c r="U94" s="26">
        <f>'1-6月'!U94-'1-5月'!U94</f>
        <v>0</v>
      </c>
      <c r="V94" s="26">
        <f>'1-6月'!V94-'1-5月'!V94</f>
        <v>0</v>
      </c>
      <c r="W94" s="26">
        <f>'1-6月'!W94-'1-5月'!W94</f>
        <v>0</v>
      </c>
      <c r="X94" s="26">
        <f>'1-6月'!X94-'1-5月'!X94</f>
        <v>0</v>
      </c>
      <c r="Y94" s="26">
        <f>'1-6月'!Y94-'1-5月'!Y94</f>
        <v>0</v>
      </c>
      <c r="Z94" s="26">
        <f>'1-6月'!Z94-'1-5月'!Z94</f>
        <v>0</v>
      </c>
      <c r="AA94" s="26">
        <f>'1-6月'!AA94-'1-5月'!AA94</f>
        <v>0</v>
      </c>
      <c r="AB94" s="26">
        <f>'1-6月'!AB94-'1-5月'!AB94</f>
        <v>0</v>
      </c>
      <c r="AC94" s="26">
        <f>'1-6月'!AC94-'1-5月'!AC94</f>
        <v>0</v>
      </c>
      <c r="AD94" s="26">
        <f>'1-6月'!AD94-'1-5月'!AD94</f>
        <v>0</v>
      </c>
      <c r="AE94" s="26">
        <f>'1-6月'!AE94-'1-5月'!AE94</f>
        <v>0</v>
      </c>
      <c r="AF94" s="26">
        <f>'1-6月'!AF94-'1-5月'!AF94</f>
        <v>0</v>
      </c>
      <c r="AG94" s="26">
        <f>'1-6月'!AG94-'1-5月'!AG94</f>
        <v>0</v>
      </c>
      <c r="AH94" s="26">
        <f>'1-6月'!AH94-'1-5月'!AH94</f>
        <v>0</v>
      </c>
      <c r="AI94" s="26">
        <f>'1-6月'!AI94-'1-5月'!AI94</f>
        <v>0</v>
      </c>
      <c r="AJ94" s="26">
        <f>'1-6月'!AJ94-'1-5月'!AJ94</f>
        <v>0</v>
      </c>
      <c r="AK94" s="26">
        <f>'1-6月'!AK94-'1-5月'!AK94</f>
        <v>0</v>
      </c>
      <c r="AL94" s="26">
        <f>'1-6月'!AL94-'1-5月'!AL94</f>
        <v>0</v>
      </c>
      <c r="AM94" s="26">
        <f>'1-6月'!AM94-'1-5月'!AM94</f>
        <v>0</v>
      </c>
      <c r="AN94" s="26">
        <f>'1-6月'!AN94-'1-5月'!AN94</f>
        <v>0</v>
      </c>
      <c r="AO94" s="26">
        <f>'1-6月'!AO94-'1-5月'!AO94</f>
        <v>0</v>
      </c>
      <c r="AP94" s="26">
        <f>'1-6月'!AP94-'1-5月'!AP94</f>
        <v>0</v>
      </c>
      <c r="AQ94" s="26">
        <f>'1-6月'!AQ94-'1-5月'!AQ94</f>
        <v>0</v>
      </c>
      <c r="AR94" s="26">
        <f>'1-6月'!AR94-'1-5月'!AR94</f>
        <v>0</v>
      </c>
      <c r="AS94" s="26">
        <f>'1-6月'!AS94-'1-5月'!AS94</f>
        <v>0</v>
      </c>
      <c r="AT94" s="26">
        <f>'1-6月'!AT94-'1-5月'!AT94</f>
        <v>0</v>
      </c>
      <c r="AU94" s="26">
        <f>'1-6月'!AU94-'1-5月'!AU94</f>
        <v>0</v>
      </c>
      <c r="AV94" s="26">
        <f>'1-6月'!AV94-'1-5月'!AV94</f>
        <v>0</v>
      </c>
      <c r="AW94" s="26">
        <f>'1-6月'!AW94-'1-5月'!AW94</f>
        <v>0</v>
      </c>
      <c r="AX94" s="26">
        <f>'1-6月'!AX94-'1-5月'!AX94</f>
        <v>0</v>
      </c>
      <c r="AY94" s="35" t="s">
        <v>504</v>
      </c>
    </row>
    <row r="95" customHeight="true" spans="1:51">
      <c r="A95" s="11"/>
      <c r="B95" s="13">
        <v>38</v>
      </c>
      <c r="C95" s="10" t="s">
        <v>282</v>
      </c>
      <c r="D95" s="10" t="s">
        <v>283</v>
      </c>
      <c r="E95" s="10"/>
      <c r="F95" s="15" t="s">
        <v>571</v>
      </c>
      <c r="G95" s="26">
        <f>'1-6月'!G95-'1-5月'!G95</f>
        <v>32</v>
      </c>
      <c r="H95" s="26">
        <f>'1-6月'!H95-'1-5月'!H95</f>
        <v>0.5614</v>
      </c>
      <c r="I95" s="26">
        <f>'1-6月'!I95-'1-5月'!I95</f>
        <v>0</v>
      </c>
      <c r="J95" s="26" t="e">
        <f>'1-6月'!J95-'1-5月'!J95</f>
        <v>#VALUE!</v>
      </c>
      <c r="K95" s="26" t="e">
        <f>'1-6月'!K95-'1-5月'!K95</f>
        <v>#VALUE!</v>
      </c>
      <c r="L95" s="26" t="e">
        <f>'1-6月'!L95-'1-5月'!L95</f>
        <v>#VALUE!</v>
      </c>
      <c r="M95" s="26" t="e">
        <f>'1-6月'!M95-'1-5月'!M95</f>
        <v>#VALUE!</v>
      </c>
      <c r="N95" s="26" t="e">
        <f>'1-6月'!N95-'1-5月'!N95</f>
        <v>#VALUE!</v>
      </c>
      <c r="O95" s="26">
        <f>'1-6月'!O95-'1-5月'!O95</f>
        <v>0</v>
      </c>
      <c r="P95" s="26">
        <f>'1-6月'!P95-'1-5月'!P95</f>
        <v>32</v>
      </c>
      <c r="Q95" s="26">
        <f>'1-6月'!Q95-'1-5月'!Q95</f>
        <v>32</v>
      </c>
      <c r="R95" s="26">
        <f>'1-6月'!R95-'1-5月'!R95</f>
        <v>1</v>
      </c>
      <c r="S95" s="26">
        <f>'1-6月'!S95-'1-5月'!S95</f>
        <v>0</v>
      </c>
      <c r="T95" s="26">
        <f>'1-6月'!T95-'1-5月'!T95</f>
        <v>0</v>
      </c>
      <c r="U95" s="26">
        <f>'1-6月'!U95-'1-5月'!U95</f>
        <v>0</v>
      </c>
      <c r="V95" s="26">
        <f>'1-6月'!V95-'1-5月'!V95</f>
        <v>0</v>
      </c>
      <c r="W95" s="26" t="e">
        <f>'1-6月'!W95-'1-5月'!W95</f>
        <v>#VALUE!</v>
      </c>
      <c r="X95" s="26" t="e">
        <f>'1-6月'!X95-'1-5月'!X95</f>
        <v>#VALUE!</v>
      </c>
      <c r="Y95" s="26" t="e">
        <f>'1-6月'!Y95-'1-5月'!Y95</f>
        <v>#VALUE!</v>
      </c>
      <c r="Z95" s="26" t="e">
        <f>'1-6月'!Z95-'1-5月'!Z95</f>
        <v>#VALUE!</v>
      </c>
      <c r="AA95" s="26" t="e">
        <f>'1-6月'!AA95-'1-5月'!AA95</f>
        <v>#VALUE!</v>
      </c>
      <c r="AB95" s="26" t="e">
        <f>'1-6月'!AB95-'1-5月'!AB95</f>
        <v>#VALUE!</v>
      </c>
      <c r="AC95" s="26" t="e">
        <f>'1-6月'!AC95-'1-5月'!AC95</f>
        <v>#VALUE!</v>
      </c>
      <c r="AD95" s="26" t="e">
        <f>'1-6月'!AD95-'1-5月'!AD95</f>
        <v>#VALUE!</v>
      </c>
      <c r="AE95" s="26">
        <f>'1-6月'!AE95-'1-5月'!AE95</f>
        <v>0</v>
      </c>
      <c r="AF95" s="26">
        <f>'1-6月'!AF95-'1-5月'!AF95</f>
        <v>0</v>
      </c>
      <c r="AG95" s="26">
        <f>'1-6月'!AG95-'1-5月'!AG95</f>
        <v>0</v>
      </c>
      <c r="AH95" s="26">
        <f>'1-6月'!AH95-'1-5月'!AH95</f>
        <v>0</v>
      </c>
      <c r="AI95" s="26" t="e">
        <f>'1-6月'!AI95-'1-5月'!AI95</f>
        <v>#VALUE!</v>
      </c>
      <c r="AJ95" s="26" t="e">
        <f>'1-6月'!AJ95-'1-5月'!AJ95</f>
        <v>#VALUE!</v>
      </c>
      <c r="AK95" s="26" t="e">
        <f>'1-6月'!AK95-'1-5月'!AK95</f>
        <v>#VALUE!</v>
      </c>
      <c r="AL95" s="26" t="e">
        <f>'1-6月'!AL95-'1-5月'!AL95</f>
        <v>#VALUE!</v>
      </c>
      <c r="AM95" s="26" t="e">
        <f>'1-6月'!AM95-'1-5月'!AM95</f>
        <v>#VALUE!</v>
      </c>
      <c r="AN95" s="26" t="e">
        <f>'1-6月'!AN95-'1-5月'!AN95</f>
        <v>#VALUE!</v>
      </c>
      <c r="AO95" s="26" t="e">
        <f>'1-6月'!AO95-'1-5月'!AO95</f>
        <v>#VALUE!</v>
      </c>
      <c r="AP95" s="26" t="e">
        <f>'1-6月'!AP95-'1-5月'!AP95</f>
        <v>#VALUE!</v>
      </c>
      <c r="AQ95" s="26" t="e">
        <f>'1-6月'!AQ95-'1-5月'!AQ95</f>
        <v>#VALUE!</v>
      </c>
      <c r="AR95" s="26" t="e">
        <f>'1-6月'!AR95-'1-5月'!AR95</f>
        <v>#VALUE!</v>
      </c>
      <c r="AS95" s="26" t="e">
        <f>'1-6月'!AS95-'1-5月'!AS95</f>
        <v>#VALUE!</v>
      </c>
      <c r="AT95" s="26" t="e">
        <f>'1-6月'!AT95-'1-5月'!AT95</f>
        <v>#VALUE!</v>
      </c>
      <c r="AU95" s="26" t="e">
        <f>'1-6月'!AU95-'1-5月'!AU95</f>
        <v>#VALUE!</v>
      </c>
      <c r="AV95" s="26" t="e">
        <f>'1-6月'!AV95-'1-5月'!AV95</f>
        <v>#VALUE!</v>
      </c>
      <c r="AW95" s="26" t="e">
        <f>'1-6月'!AW95-'1-5月'!AW95</f>
        <v>#VALUE!</v>
      </c>
      <c r="AX95" s="26" t="e">
        <f>'1-6月'!AX95-'1-5月'!AX95</f>
        <v>#VALUE!</v>
      </c>
      <c r="AY95" s="35"/>
    </row>
    <row r="96" customHeight="true" spans="1:51">
      <c r="A96" s="11"/>
      <c r="B96" s="14"/>
      <c r="C96" s="10"/>
      <c r="D96" s="10" t="s">
        <v>286</v>
      </c>
      <c r="E96" s="10"/>
      <c r="F96" s="15" t="s">
        <v>571</v>
      </c>
      <c r="G96" s="26">
        <f>'1-6月'!G96-'1-5月'!G96</f>
        <v>2</v>
      </c>
      <c r="H96" s="26">
        <f>'1-6月'!H96-'1-5月'!H96</f>
        <v>0.0715</v>
      </c>
      <c r="I96" s="26">
        <f>'1-6月'!I96-'1-5月'!I96</f>
        <v>0</v>
      </c>
      <c r="J96" s="26">
        <f>'1-6月'!J96-'1-5月'!J96</f>
        <v>0</v>
      </c>
      <c r="K96" s="26" t="e">
        <f>'1-6月'!K96-'1-5月'!K96</f>
        <v>#VALUE!</v>
      </c>
      <c r="L96" s="26" t="e">
        <f>'1-6月'!L96-'1-5月'!L96</f>
        <v>#VALUE!</v>
      </c>
      <c r="M96" s="26" t="e">
        <f>'1-6月'!M96-'1-5月'!M96</f>
        <v>#VALUE!</v>
      </c>
      <c r="N96" s="26" t="e">
        <f>'1-6月'!N96-'1-5月'!N96</f>
        <v>#VALUE!</v>
      </c>
      <c r="O96" s="26">
        <f>'1-6月'!O96-'1-5月'!O96</f>
        <v>0</v>
      </c>
      <c r="P96" s="26">
        <f>'1-6月'!P96-'1-5月'!P96</f>
        <v>-2</v>
      </c>
      <c r="Q96" s="26">
        <f>'1-6月'!Q96-'1-5月'!Q96</f>
        <v>0</v>
      </c>
      <c r="R96" s="26">
        <f>'1-6月'!R96-'1-5月'!R96</f>
        <v>0</v>
      </c>
      <c r="S96" s="26">
        <f>'1-6月'!S96-'1-5月'!S96</f>
        <v>0</v>
      </c>
      <c r="T96" s="26">
        <f>'1-6月'!T96-'1-5月'!T96</f>
        <v>-2</v>
      </c>
      <c r="U96" s="26">
        <f>'1-6月'!U96-'1-5月'!U96</f>
        <v>2</v>
      </c>
      <c r="V96" s="26">
        <f>'1-6月'!V96-'1-5月'!V96</f>
        <v>0.1429</v>
      </c>
      <c r="W96" s="26">
        <f>'1-6月'!W96-'1-5月'!W96</f>
        <v>0</v>
      </c>
      <c r="X96" s="26">
        <f>'1-6月'!X96-'1-5月'!X96</f>
        <v>-1</v>
      </c>
      <c r="Y96" s="26">
        <f>'1-6月'!Y96-'1-5月'!Y96</f>
        <v>0</v>
      </c>
      <c r="Z96" s="26">
        <f>'1-6月'!Z96-'1-5月'!Z96</f>
        <v>0</v>
      </c>
      <c r="AA96" s="26">
        <f>'1-6月'!AA96-'1-5月'!AA96</f>
        <v>0</v>
      </c>
      <c r="AB96" s="26">
        <f>'1-6月'!AB96-'1-5月'!AB96</f>
        <v>0</v>
      </c>
      <c r="AC96" s="26">
        <f>'1-6月'!AC96-'1-5月'!AC96</f>
        <v>0</v>
      </c>
      <c r="AD96" s="26">
        <f>'1-6月'!AD96-'1-5月'!AD96</f>
        <v>0</v>
      </c>
      <c r="AE96" s="26">
        <f>'1-6月'!AE96-'1-5月'!AE96</f>
        <v>0</v>
      </c>
      <c r="AF96" s="26">
        <f>'1-6月'!AF96-'1-5月'!AF96</f>
        <v>-1</v>
      </c>
      <c r="AG96" s="26">
        <f>'1-6月'!AG96-'1-5月'!AG96</f>
        <v>0</v>
      </c>
      <c r="AH96" s="26">
        <f>'1-6月'!AH96-'1-5月'!AH96</f>
        <v>0</v>
      </c>
      <c r="AI96" s="26">
        <f>'1-6月'!AI96-'1-5月'!AI96</f>
        <v>0</v>
      </c>
      <c r="AJ96" s="26">
        <f>'1-6月'!AJ96-'1-5月'!AJ96</f>
        <v>0</v>
      </c>
      <c r="AK96" s="26">
        <f>'1-6月'!AK96-'1-5月'!AK96</f>
        <v>0</v>
      </c>
      <c r="AL96" s="26">
        <f>'1-6月'!AL96-'1-5月'!AL96</f>
        <v>0</v>
      </c>
      <c r="AM96" s="26">
        <f>'1-6月'!AM96-'1-5月'!AM96</f>
        <v>0</v>
      </c>
      <c r="AN96" s="26">
        <f>'1-6月'!AN96-'1-5月'!AN96</f>
        <v>-1</v>
      </c>
      <c r="AO96" s="26">
        <f>'1-6月'!AO96-'1-5月'!AO96</f>
        <v>0</v>
      </c>
      <c r="AP96" s="26">
        <f>'1-6月'!AP96-'1-5月'!AP96</f>
        <v>0</v>
      </c>
      <c r="AQ96" s="26" t="e">
        <f>'1-6月'!AQ96-'1-5月'!AQ96</f>
        <v>#VALUE!</v>
      </c>
      <c r="AR96" s="26" t="e">
        <f>'1-6月'!AR96-'1-5月'!AR96</f>
        <v>#VALUE!</v>
      </c>
      <c r="AS96" s="26" t="e">
        <f>'1-6月'!AS96-'1-5月'!AS96</f>
        <v>#VALUE!</v>
      </c>
      <c r="AT96" s="26" t="e">
        <f>'1-6月'!AT96-'1-5月'!AT96</f>
        <v>#VALUE!</v>
      </c>
      <c r="AU96" s="26" t="e">
        <f>'1-6月'!AU96-'1-5月'!AU96</f>
        <v>#VALUE!</v>
      </c>
      <c r="AV96" s="26" t="e">
        <f>'1-6月'!AV96-'1-5月'!AV96</f>
        <v>#VALUE!</v>
      </c>
      <c r="AW96" s="26" t="e">
        <f>'1-6月'!AW96-'1-5月'!AW96</f>
        <v>#VALUE!</v>
      </c>
      <c r="AX96" s="26" t="e">
        <f>'1-6月'!AX96-'1-5月'!AX96</f>
        <v>#VALUE!</v>
      </c>
      <c r="AY96" s="35"/>
    </row>
    <row r="97" customHeight="true" spans="1:51">
      <c r="A97" s="11"/>
      <c r="B97" s="13">
        <v>39</v>
      </c>
      <c r="C97" s="10" t="s">
        <v>288</v>
      </c>
      <c r="D97" s="10" t="s">
        <v>289</v>
      </c>
      <c r="E97" s="10"/>
      <c r="F97" s="15" t="s">
        <v>571</v>
      </c>
      <c r="G97" s="26">
        <f>'1-6月'!G97-'1-5月'!G97</f>
        <v>0</v>
      </c>
      <c r="H97" s="26">
        <f>'1-6月'!H97-'1-5月'!H97</f>
        <v>0</v>
      </c>
      <c r="I97" s="26">
        <f>'1-6月'!I97-'1-5月'!I97</f>
        <v>0</v>
      </c>
      <c r="J97" s="26" t="e">
        <f>'1-6月'!J97-'1-5月'!J97</f>
        <v>#VALUE!</v>
      </c>
      <c r="K97" s="26" t="e">
        <f>'1-6月'!K97-'1-5月'!K97</f>
        <v>#VALUE!</v>
      </c>
      <c r="L97" s="26" t="e">
        <f>'1-6月'!L97-'1-5月'!L97</f>
        <v>#VALUE!</v>
      </c>
      <c r="M97" s="26" t="e">
        <f>'1-6月'!M97-'1-5月'!M97</f>
        <v>#VALUE!</v>
      </c>
      <c r="N97" s="26" t="e">
        <f>'1-6月'!N97-'1-5月'!N97</f>
        <v>#VALUE!</v>
      </c>
      <c r="O97" s="26">
        <f>'1-6月'!O97-'1-5月'!O97</f>
        <v>0</v>
      </c>
      <c r="P97" s="26">
        <f>'1-6月'!P97-'1-5月'!P97</f>
        <v>0</v>
      </c>
      <c r="Q97" s="26">
        <f>'1-6月'!Q97-'1-5月'!Q97</f>
        <v>0</v>
      </c>
      <c r="R97" s="26">
        <f>'1-6月'!R97-'1-5月'!R97</f>
        <v>0</v>
      </c>
      <c r="S97" s="26">
        <f>'1-6月'!S97-'1-5月'!S97</f>
        <v>0</v>
      </c>
      <c r="T97" s="26">
        <f>'1-6月'!T97-'1-5月'!T97</f>
        <v>0</v>
      </c>
      <c r="U97" s="26">
        <f>'1-6月'!U97-'1-5月'!U97</f>
        <v>0</v>
      </c>
      <c r="V97" s="26">
        <f>'1-6月'!V97-'1-5月'!V97</f>
        <v>0</v>
      </c>
      <c r="W97" s="26" t="e">
        <f>'1-6月'!W97-'1-5月'!W97</f>
        <v>#VALUE!</v>
      </c>
      <c r="X97" s="26" t="e">
        <f>'1-6月'!X97-'1-5月'!X97</f>
        <v>#VALUE!</v>
      </c>
      <c r="Y97" s="26" t="e">
        <f>'1-6月'!Y97-'1-5月'!Y97</f>
        <v>#VALUE!</v>
      </c>
      <c r="Z97" s="26" t="e">
        <f>'1-6月'!Z97-'1-5月'!Z97</f>
        <v>#VALUE!</v>
      </c>
      <c r="AA97" s="26">
        <f>'1-6月'!AA97-'1-5月'!AA97</f>
        <v>0</v>
      </c>
      <c r="AB97" s="26">
        <f>'1-6月'!AB97-'1-5月'!AB97</f>
        <v>0</v>
      </c>
      <c r="AC97" s="26">
        <f>'1-6月'!AC97-'1-5月'!AC97</f>
        <v>0</v>
      </c>
      <c r="AD97" s="26">
        <f>'1-6月'!AD97-'1-5月'!AD97</f>
        <v>0</v>
      </c>
      <c r="AE97" s="26" t="e">
        <f>'1-6月'!AE97-'1-5月'!AE97</f>
        <v>#VALUE!</v>
      </c>
      <c r="AF97" s="26" t="e">
        <f>'1-6月'!AF97-'1-5月'!AF97</f>
        <v>#VALUE!</v>
      </c>
      <c r="AG97" s="26" t="e">
        <f>'1-6月'!AG97-'1-5月'!AG97</f>
        <v>#VALUE!</v>
      </c>
      <c r="AH97" s="26" t="e">
        <f>'1-6月'!AH97-'1-5月'!AH97</f>
        <v>#VALUE!</v>
      </c>
      <c r="AI97" s="26" t="e">
        <f>'1-6月'!AI97-'1-5月'!AI97</f>
        <v>#VALUE!</v>
      </c>
      <c r="AJ97" s="26" t="e">
        <f>'1-6月'!AJ97-'1-5月'!AJ97</f>
        <v>#VALUE!</v>
      </c>
      <c r="AK97" s="26" t="e">
        <f>'1-6月'!AK97-'1-5月'!AK97</f>
        <v>#VALUE!</v>
      </c>
      <c r="AL97" s="26" t="e">
        <f>'1-6月'!AL97-'1-5月'!AL97</f>
        <v>#VALUE!</v>
      </c>
      <c r="AM97" s="26" t="e">
        <f>'1-6月'!AM97-'1-5月'!AM97</f>
        <v>#VALUE!</v>
      </c>
      <c r="AN97" s="26" t="e">
        <f>'1-6月'!AN97-'1-5月'!AN97</f>
        <v>#VALUE!</v>
      </c>
      <c r="AO97" s="26" t="e">
        <f>'1-6月'!AO97-'1-5月'!AO97</f>
        <v>#VALUE!</v>
      </c>
      <c r="AP97" s="26" t="e">
        <f>'1-6月'!AP97-'1-5月'!AP97</f>
        <v>#VALUE!</v>
      </c>
      <c r="AQ97" s="26" t="e">
        <f>'1-6月'!AQ97-'1-5月'!AQ97</f>
        <v>#VALUE!</v>
      </c>
      <c r="AR97" s="26" t="e">
        <f>'1-6月'!AR97-'1-5月'!AR97</f>
        <v>#VALUE!</v>
      </c>
      <c r="AS97" s="26" t="e">
        <f>'1-6月'!AS97-'1-5月'!AS97</f>
        <v>#VALUE!</v>
      </c>
      <c r="AT97" s="26" t="e">
        <f>'1-6月'!AT97-'1-5月'!AT97</f>
        <v>#VALUE!</v>
      </c>
      <c r="AU97" s="26" t="e">
        <f>'1-6月'!AU97-'1-5月'!AU97</f>
        <v>#VALUE!</v>
      </c>
      <c r="AV97" s="26" t="e">
        <f>'1-6月'!AV97-'1-5月'!AV97</f>
        <v>#VALUE!</v>
      </c>
      <c r="AW97" s="26" t="e">
        <f>'1-6月'!AW97-'1-5月'!AW97</f>
        <v>#VALUE!</v>
      </c>
      <c r="AX97" s="26" t="e">
        <f>'1-6月'!AX97-'1-5月'!AX97</f>
        <v>#VALUE!</v>
      </c>
      <c r="AY97" s="35"/>
    </row>
    <row r="98" customHeight="true" spans="1:51">
      <c r="A98" s="11"/>
      <c r="B98" s="16">
        <v>40</v>
      </c>
      <c r="C98" s="40" t="s">
        <v>291</v>
      </c>
      <c r="D98" s="10" t="s">
        <v>292</v>
      </c>
      <c r="E98" s="10"/>
      <c r="F98" s="17" t="s">
        <v>571</v>
      </c>
      <c r="G98" s="26">
        <f>'1-6月'!G98-'1-5月'!G98</f>
        <v>0</v>
      </c>
      <c r="H98" s="26">
        <f>'1-6月'!H98-'1-5月'!H98</f>
        <v>0</v>
      </c>
      <c r="I98" s="26">
        <f>'1-6月'!I98-'1-5月'!I98</f>
        <v>0</v>
      </c>
      <c r="J98" s="26">
        <f>'1-6月'!J98-'1-5月'!J98</f>
        <v>0</v>
      </c>
      <c r="K98" s="26" t="e">
        <f>'1-6月'!K98-'1-5月'!K98</f>
        <v>#VALUE!</v>
      </c>
      <c r="L98" s="26" t="e">
        <f>'1-6月'!L98-'1-5月'!L98</f>
        <v>#VALUE!</v>
      </c>
      <c r="M98" s="26" t="e">
        <f>'1-6月'!M98-'1-5月'!M98</f>
        <v>#VALUE!</v>
      </c>
      <c r="N98" s="26" t="e">
        <f>'1-6月'!N98-'1-5月'!N98</f>
        <v>#VALUE!</v>
      </c>
      <c r="O98" s="26">
        <f>'1-6月'!O98-'1-5月'!O98</f>
        <v>0</v>
      </c>
      <c r="P98" s="26">
        <f>'1-6月'!P98-'1-5月'!P98</f>
        <v>0</v>
      </c>
      <c r="Q98" s="26">
        <f>'1-6月'!Q98-'1-5月'!Q98</f>
        <v>0</v>
      </c>
      <c r="R98" s="26">
        <f>'1-6月'!R98-'1-5月'!R98</f>
        <v>0</v>
      </c>
      <c r="S98" s="26">
        <f>'1-6月'!S98-'1-5月'!S98</f>
        <v>0</v>
      </c>
      <c r="T98" s="26">
        <f>'1-6月'!T98-'1-5月'!T98</f>
        <v>0</v>
      </c>
      <c r="U98" s="26">
        <f>'1-6月'!U98-'1-5月'!U98</f>
        <v>0</v>
      </c>
      <c r="V98" s="26">
        <f>'1-6月'!V98-'1-5月'!V98</f>
        <v>0</v>
      </c>
      <c r="W98" s="26">
        <f>'1-6月'!W98-'1-5月'!W98</f>
        <v>0</v>
      </c>
      <c r="X98" s="26">
        <f>'1-6月'!X98-'1-5月'!X98</f>
        <v>0</v>
      </c>
      <c r="Y98" s="26">
        <f>'1-6月'!Y98-'1-5月'!Y98</f>
        <v>0</v>
      </c>
      <c r="Z98" s="26">
        <f>'1-6月'!Z98-'1-5月'!Z98</f>
        <v>0</v>
      </c>
      <c r="AA98" s="26" t="e">
        <f>'1-6月'!AA98-'1-5月'!AA98</f>
        <v>#VALUE!</v>
      </c>
      <c r="AB98" s="26" t="e">
        <f>'1-6月'!AB98-'1-5月'!AB98</f>
        <v>#VALUE!</v>
      </c>
      <c r="AC98" s="26" t="e">
        <f>'1-6月'!AC98-'1-5月'!AC98</f>
        <v>#VALUE!</v>
      </c>
      <c r="AD98" s="26" t="e">
        <f>'1-6月'!AD98-'1-5月'!AD98</f>
        <v>#VALUE!</v>
      </c>
      <c r="AE98" s="26" t="e">
        <f>'1-6月'!AE98-'1-5月'!AE98</f>
        <v>#VALUE!</v>
      </c>
      <c r="AF98" s="26" t="e">
        <f>'1-6月'!AF98-'1-5月'!AF98</f>
        <v>#VALUE!</v>
      </c>
      <c r="AG98" s="26" t="e">
        <f>'1-6月'!AG98-'1-5月'!AG98</f>
        <v>#VALUE!</v>
      </c>
      <c r="AH98" s="26" t="e">
        <f>'1-6月'!AH98-'1-5月'!AH98</f>
        <v>#VALUE!</v>
      </c>
      <c r="AI98" s="26" t="e">
        <f>'1-6月'!AI98-'1-5月'!AI98</f>
        <v>#VALUE!</v>
      </c>
      <c r="AJ98" s="26" t="e">
        <f>'1-6月'!AJ98-'1-5月'!AJ98</f>
        <v>#VALUE!</v>
      </c>
      <c r="AK98" s="26" t="e">
        <f>'1-6月'!AK98-'1-5月'!AK98</f>
        <v>#VALUE!</v>
      </c>
      <c r="AL98" s="26" t="e">
        <f>'1-6月'!AL98-'1-5月'!AL98</f>
        <v>#VALUE!</v>
      </c>
      <c r="AM98" s="26" t="e">
        <f>'1-6月'!AM98-'1-5月'!AM98</f>
        <v>#VALUE!</v>
      </c>
      <c r="AN98" s="26" t="e">
        <f>'1-6月'!AN98-'1-5月'!AN98</f>
        <v>#VALUE!</v>
      </c>
      <c r="AO98" s="26" t="e">
        <f>'1-6月'!AO98-'1-5月'!AO98</f>
        <v>#VALUE!</v>
      </c>
      <c r="AP98" s="26" t="e">
        <f>'1-6月'!AP98-'1-5月'!AP98</f>
        <v>#VALUE!</v>
      </c>
      <c r="AQ98" s="26" t="e">
        <f>'1-6月'!AQ98-'1-5月'!AQ98</f>
        <v>#VALUE!</v>
      </c>
      <c r="AR98" s="26" t="e">
        <f>'1-6月'!AR98-'1-5月'!AR98</f>
        <v>#VALUE!</v>
      </c>
      <c r="AS98" s="26" t="e">
        <f>'1-6月'!AS98-'1-5月'!AS98</f>
        <v>#VALUE!</v>
      </c>
      <c r="AT98" s="26" t="e">
        <f>'1-6月'!AT98-'1-5月'!AT98</f>
        <v>#VALUE!</v>
      </c>
      <c r="AU98" s="26" t="e">
        <f>'1-6月'!AU98-'1-5月'!AU98</f>
        <v>#VALUE!</v>
      </c>
      <c r="AV98" s="26" t="e">
        <f>'1-6月'!AV98-'1-5月'!AV98</f>
        <v>#VALUE!</v>
      </c>
      <c r="AW98" s="26" t="e">
        <f>'1-6月'!AW98-'1-5月'!AW98</f>
        <v>#VALUE!</v>
      </c>
      <c r="AX98" s="26" t="e">
        <f>'1-6月'!AX98-'1-5月'!AX98</f>
        <v>#VALUE!</v>
      </c>
      <c r="AY98" s="35"/>
    </row>
    <row r="99" customHeight="true" spans="1:51">
      <c r="A99" s="11"/>
      <c r="B99" s="13">
        <v>41</v>
      </c>
      <c r="C99" s="10" t="s">
        <v>294</v>
      </c>
      <c r="D99" s="10" t="s">
        <v>295</v>
      </c>
      <c r="E99" s="10"/>
      <c r="F99" s="15" t="s">
        <v>579</v>
      </c>
      <c r="G99" s="26">
        <f>'1-6月'!G99-'1-5月'!G99</f>
        <v>0</v>
      </c>
      <c r="H99" s="26">
        <f>'1-6月'!H99-'1-5月'!H99</f>
        <v>0</v>
      </c>
      <c r="I99" s="26">
        <f>'1-6月'!I99-'1-5月'!I99</f>
        <v>0</v>
      </c>
      <c r="J99" s="26">
        <f>'1-6月'!J99-'1-5月'!J99</f>
        <v>0</v>
      </c>
      <c r="K99" s="26">
        <f>'1-6月'!K99-'1-5月'!K99</f>
        <v>0</v>
      </c>
      <c r="L99" s="26" t="e">
        <f>'1-6月'!L99-'1-5月'!L99</f>
        <v>#VALUE!</v>
      </c>
      <c r="M99" s="26">
        <f>'1-6月'!M99-'1-5月'!M99</f>
        <v>0</v>
      </c>
      <c r="N99" s="26">
        <f>'1-6月'!N99-'1-5月'!N99</f>
        <v>0</v>
      </c>
      <c r="O99" s="26" t="e">
        <f>'1-6月'!O99-'1-5月'!O99</f>
        <v>#VALUE!</v>
      </c>
      <c r="P99" s="26" t="e">
        <f>'1-6月'!P99-'1-5月'!P99</f>
        <v>#VALUE!</v>
      </c>
      <c r="Q99" s="26" t="e">
        <f>'1-6月'!Q99-'1-5月'!Q99</f>
        <v>#VALUE!</v>
      </c>
      <c r="R99" s="26" t="e">
        <f>'1-6月'!R99-'1-5月'!R99</f>
        <v>#VALUE!</v>
      </c>
      <c r="S99" s="26" t="e">
        <f>'1-6月'!S99-'1-5月'!S99</f>
        <v>#VALUE!</v>
      </c>
      <c r="T99" s="26" t="e">
        <f>'1-6月'!T99-'1-5月'!T99</f>
        <v>#VALUE!</v>
      </c>
      <c r="U99" s="26" t="e">
        <f>'1-6月'!U99-'1-5月'!U99</f>
        <v>#VALUE!</v>
      </c>
      <c r="V99" s="26" t="e">
        <f>'1-6月'!V99-'1-5月'!V99</f>
        <v>#VALUE!</v>
      </c>
      <c r="W99" s="26" t="e">
        <f>'1-6月'!W99-'1-5月'!W99</f>
        <v>#VALUE!</v>
      </c>
      <c r="X99" s="26" t="e">
        <f>'1-6月'!X99-'1-5月'!X99</f>
        <v>#VALUE!</v>
      </c>
      <c r="Y99" s="26" t="e">
        <f>'1-6月'!Y99-'1-5月'!Y99</f>
        <v>#VALUE!</v>
      </c>
      <c r="Z99" s="26" t="e">
        <f>'1-6月'!Z99-'1-5月'!Z99</f>
        <v>#VALUE!</v>
      </c>
      <c r="AA99" s="26" t="e">
        <f>'1-6月'!AA99-'1-5月'!AA99</f>
        <v>#VALUE!</v>
      </c>
      <c r="AB99" s="26" t="e">
        <f>'1-6月'!AB99-'1-5月'!AB99</f>
        <v>#VALUE!</v>
      </c>
      <c r="AC99" s="26" t="e">
        <f>'1-6月'!AC99-'1-5月'!AC99</f>
        <v>#VALUE!</v>
      </c>
      <c r="AD99" s="26" t="e">
        <f>'1-6月'!AD99-'1-5月'!AD99</f>
        <v>#VALUE!</v>
      </c>
      <c r="AE99" s="26">
        <f>'1-6月'!AE99-'1-5月'!AE99</f>
        <v>0</v>
      </c>
      <c r="AF99" s="26" t="e">
        <f>'1-6月'!AF99-'1-5月'!AF99</f>
        <v>#VALUE!</v>
      </c>
      <c r="AG99" s="26">
        <f>'1-6月'!AG99-'1-5月'!AG99</f>
        <v>0</v>
      </c>
      <c r="AH99" s="26">
        <f>'1-6月'!AH99-'1-5月'!AH99</f>
        <v>0</v>
      </c>
      <c r="AI99" s="26" t="e">
        <f>'1-6月'!AI99-'1-5月'!AI99</f>
        <v>#VALUE!</v>
      </c>
      <c r="AJ99" s="26" t="e">
        <f>'1-6月'!AJ99-'1-5月'!AJ99</f>
        <v>#VALUE!</v>
      </c>
      <c r="AK99" s="26" t="e">
        <f>'1-6月'!AK99-'1-5月'!AK99</f>
        <v>#VALUE!</v>
      </c>
      <c r="AL99" s="26" t="e">
        <f>'1-6月'!AL99-'1-5月'!AL99</f>
        <v>#VALUE!</v>
      </c>
      <c r="AM99" s="26">
        <f>'1-6月'!AM99-'1-5月'!AM99</f>
        <v>0</v>
      </c>
      <c r="AN99" s="26" t="e">
        <f>'1-6月'!AN99-'1-5月'!AN99</f>
        <v>#VALUE!</v>
      </c>
      <c r="AO99" s="26">
        <f>'1-6月'!AO99-'1-5月'!AO99</f>
        <v>0</v>
      </c>
      <c r="AP99" s="26">
        <f>'1-6月'!AP99-'1-5月'!AP99</f>
        <v>0</v>
      </c>
      <c r="AQ99" s="26" t="e">
        <f>'1-6月'!AQ99-'1-5月'!AQ99</f>
        <v>#VALUE!</v>
      </c>
      <c r="AR99" s="26" t="e">
        <f>'1-6月'!AR99-'1-5月'!AR99</f>
        <v>#VALUE!</v>
      </c>
      <c r="AS99" s="26" t="e">
        <f>'1-6月'!AS99-'1-5月'!AS99</f>
        <v>#VALUE!</v>
      </c>
      <c r="AT99" s="26" t="e">
        <f>'1-6月'!AT99-'1-5月'!AT99</f>
        <v>#VALUE!</v>
      </c>
      <c r="AU99" s="26" t="e">
        <f>'1-6月'!AU99-'1-5月'!AU99</f>
        <v>#VALUE!</v>
      </c>
      <c r="AV99" s="26" t="e">
        <f>'1-6月'!AV99-'1-5月'!AV99</f>
        <v>#VALUE!</v>
      </c>
      <c r="AW99" s="26" t="e">
        <f>'1-6月'!AW99-'1-5月'!AW99</f>
        <v>#VALUE!</v>
      </c>
      <c r="AX99" s="26" t="e">
        <f>'1-6月'!AX99-'1-5月'!AX99</f>
        <v>#VALUE!</v>
      </c>
      <c r="AY99" s="35"/>
    </row>
    <row r="100" customHeight="true" spans="1:51">
      <c r="A100" s="11"/>
      <c r="B100" s="13">
        <v>42</v>
      </c>
      <c r="C100" s="10" t="s">
        <v>297</v>
      </c>
      <c r="D100" s="10" t="s">
        <v>298</v>
      </c>
      <c r="E100" s="10"/>
      <c r="F100" s="15" t="s">
        <v>299</v>
      </c>
      <c r="G100" s="26">
        <f>'1-6月'!G100-'1-5月'!G100</f>
        <v>18</v>
      </c>
      <c r="H100" s="26">
        <f>'1-6月'!H100-'1-5月'!H100</f>
        <v>0.0623</v>
      </c>
      <c r="I100" s="26">
        <f>'1-6月'!I100-'1-5月'!I100</f>
        <v>0</v>
      </c>
      <c r="J100" s="26">
        <f>'1-6月'!J100-'1-5月'!J100</f>
        <v>0</v>
      </c>
      <c r="K100" s="26" t="e">
        <f>'1-6月'!K100-'1-5月'!K100</f>
        <v>#VALUE!</v>
      </c>
      <c r="L100" s="26" t="e">
        <f>'1-6月'!L100-'1-5月'!L100</f>
        <v>#VALUE!</v>
      </c>
      <c r="M100" s="26" t="e">
        <f>'1-6月'!M100-'1-5月'!M100</f>
        <v>#VALUE!</v>
      </c>
      <c r="N100" s="26" t="e">
        <f>'1-6月'!N100-'1-5月'!N100</f>
        <v>#VALUE!</v>
      </c>
      <c r="O100" s="26" t="e">
        <f>'1-6月'!O100-'1-5月'!O100</f>
        <v>#VALUE!</v>
      </c>
      <c r="P100" s="26" t="e">
        <f>'1-6月'!P100-'1-5月'!P100</f>
        <v>#VALUE!</v>
      </c>
      <c r="Q100" s="26" t="e">
        <f>'1-6月'!Q100-'1-5月'!Q100</f>
        <v>#VALUE!</v>
      </c>
      <c r="R100" s="26" t="e">
        <f>'1-6月'!R100-'1-5月'!R100</f>
        <v>#VALUE!</v>
      </c>
      <c r="S100" s="26">
        <f>'1-6月'!S100-'1-5月'!S100</f>
        <v>0</v>
      </c>
      <c r="T100" s="26">
        <f>'1-6月'!T100-'1-5月'!T100</f>
        <v>-5</v>
      </c>
      <c r="U100" s="26">
        <f>'1-6月'!U100-'1-5月'!U100</f>
        <v>2</v>
      </c>
      <c r="V100" s="26">
        <f>'1-6月'!V100-'1-5月'!V100</f>
        <v>0.0278</v>
      </c>
      <c r="W100" s="26">
        <f>'1-6月'!W100-'1-5月'!W100</f>
        <v>0</v>
      </c>
      <c r="X100" s="26" t="e">
        <f>'1-6月'!X100-'1-5月'!X100</f>
        <v>#VALUE!</v>
      </c>
      <c r="Y100" s="26">
        <f>'1-6月'!Y100-'1-5月'!Y100</f>
        <v>0</v>
      </c>
      <c r="Z100" s="26">
        <f>'1-6月'!Z100-'1-5月'!Z100</f>
        <v>0</v>
      </c>
      <c r="AA100" s="26">
        <f>'1-6月'!AA100-'1-5月'!AA100</f>
        <v>0</v>
      </c>
      <c r="AB100" s="26">
        <f>'1-6月'!AB100-'1-5月'!AB100</f>
        <v>-30</v>
      </c>
      <c r="AC100" s="26">
        <f>'1-6月'!AC100-'1-5月'!AC100</f>
        <v>2</v>
      </c>
      <c r="AD100" s="26">
        <f>'1-6月'!AD100-'1-5月'!AD100</f>
        <v>0.0148</v>
      </c>
      <c r="AE100" s="26" t="e">
        <f>'1-6月'!AE100-'1-5月'!AE100</f>
        <v>#VALUE!</v>
      </c>
      <c r="AF100" s="26" t="e">
        <f>'1-6月'!AF100-'1-5月'!AF100</f>
        <v>#VALUE!</v>
      </c>
      <c r="AG100" s="26" t="e">
        <f>'1-6月'!AG100-'1-5月'!AG100</f>
        <v>#VALUE!</v>
      </c>
      <c r="AH100" s="26" t="e">
        <f>'1-6月'!AH100-'1-5月'!AH100</f>
        <v>#VALUE!</v>
      </c>
      <c r="AI100" s="26" t="e">
        <f>'1-6月'!AI100-'1-5月'!AI100</f>
        <v>#VALUE!</v>
      </c>
      <c r="AJ100" s="26" t="e">
        <f>'1-6月'!AJ100-'1-5月'!AJ100</f>
        <v>#VALUE!</v>
      </c>
      <c r="AK100" s="26" t="e">
        <f>'1-6月'!AK100-'1-5月'!AK100</f>
        <v>#VALUE!</v>
      </c>
      <c r="AL100" s="26" t="e">
        <f>'1-6月'!AL100-'1-5月'!AL100</f>
        <v>#VALUE!</v>
      </c>
      <c r="AM100" s="26">
        <f>'1-6月'!AM100-'1-5月'!AM100</f>
        <v>0</v>
      </c>
      <c r="AN100" s="26">
        <f>'1-6月'!AN100-'1-5月'!AN100</f>
        <v>8</v>
      </c>
      <c r="AO100" s="26">
        <f>'1-6月'!AO100-'1-5月'!AO100</f>
        <v>14</v>
      </c>
      <c r="AP100" s="26">
        <f>'1-6月'!AP100-'1-5月'!AP100</f>
        <v>0.1795</v>
      </c>
      <c r="AQ100" s="26" t="e">
        <f>'1-6月'!AQ100-'1-5月'!AQ100</f>
        <v>#VALUE!</v>
      </c>
      <c r="AR100" s="26" t="e">
        <f>'1-6月'!AR100-'1-5月'!AR100</f>
        <v>#VALUE!</v>
      </c>
      <c r="AS100" s="26" t="e">
        <f>'1-6月'!AS100-'1-5月'!AS100</f>
        <v>#VALUE!</v>
      </c>
      <c r="AT100" s="26" t="e">
        <f>'1-6月'!AT100-'1-5月'!AT100</f>
        <v>#VALUE!</v>
      </c>
      <c r="AU100" s="26" t="e">
        <f>'1-6月'!AU100-'1-5月'!AU100</f>
        <v>#VALUE!</v>
      </c>
      <c r="AV100" s="26" t="e">
        <f>'1-6月'!AV100-'1-5月'!AV100</f>
        <v>#VALUE!</v>
      </c>
      <c r="AW100" s="26" t="e">
        <f>'1-6月'!AW100-'1-5月'!AW100</f>
        <v>#VALUE!</v>
      </c>
      <c r="AX100" s="26" t="e">
        <f>'1-6月'!AX100-'1-5月'!AX100</f>
        <v>#VALUE!</v>
      </c>
      <c r="AY100" s="35"/>
    </row>
    <row r="101" customHeight="true" spans="1:51">
      <c r="A101" s="11"/>
      <c r="B101" s="14"/>
      <c r="C101" s="10"/>
      <c r="D101" s="10" t="s">
        <v>300</v>
      </c>
      <c r="E101" s="10"/>
      <c r="F101" s="15" t="s">
        <v>299</v>
      </c>
      <c r="G101" s="26">
        <f>'1-6月'!G101-'1-5月'!G101</f>
        <v>1976</v>
      </c>
      <c r="H101" s="26">
        <f>'1-6月'!H101-'1-5月'!H101</f>
        <v>0.0778</v>
      </c>
      <c r="I101" s="26">
        <f>'1-6月'!I101-'1-5月'!I101</f>
        <v>0</v>
      </c>
      <c r="J101" s="26">
        <f>'1-6月'!J101-'1-5月'!J101</f>
        <v>0</v>
      </c>
      <c r="K101" s="26" t="e">
        <f>'1-6月'!K101-'1-5月'!K101</f>
        <v>#VALUE!</v>
      </c>
      <c r="L101" s="26" t="e">
        <f>'1-6月'!L101-'1-5月'!L101</f>
        <v>#VALUE!</v>
      </c>
      <c r="M101" s="26" t="e">
        <f>'1-6月'!M101-'1-5月'!M101</f>
        <v>#VALUE!</v>
      </c>
      <c r="N101" s="26" t="e">
        <f>'1-6月'!N101-'1-5月'!N101</f>
        <v>#VALUE!</v>
      </c>
      <c r="O101" s="26" t="e">
        <f>'1-6月'!O101-'1-5月'!O101</f>
        <v>#VALUE!</v>
      </c>
      <c r="P101" s="26" t="e">
        <f>'1-6月'!P101-'1-5月'!P101</f>
        <v>#VALUE!</v>
      </c>
      <c r="Q101" s="26" t="e">
        <f>'1-6月'!Q101-'1-5月'!Q101</f>
        <v>#VALUE!</v>
      </c>
      <c r="R101" s="26" t="e">
        <f>'1-6月'!R101-'1-5月'!R101</f>
        <v>#VALUE!</v>
      </c>
      <c r="S101" s="26">
        <f>'1-6月'!S101-'1-5月'!S101</f>
        <v>0</v>
      </c>
      <c r="T101" s="26">
        <f>'1-6月'!T101-'1-5月'!T101</f>
        <v>-504</v>
      </c>
      <c r="U101" s="26">
        <f>'1-6月'!U101-'1-5月'!U101</f>
        <v>216</v>
      </c>
      <c r="V101" s="26">
        <f>'1-6月'!V101-'1-5月'!V101</f>
        <v>0.0318</v>
      </c>
      <c r="W101" s="26">
        <f>'1-6月'!W101-'1-5月'!W101</f>
        <v>0</v>
      </c>
      <c r="X101" s="26" t="e">
        <f>'1-6月'!X101-'1-5月'!X101</f>
        <v>#VALUE!</v>
      </c>
      <c r="Y101" s="26">
        <f>'1-6月'!Y101-'1-5月'!Y101</f>
        <v>0</v>
      </c>
      <c r="Z101" s="26">
        <f>'1-6月'!Z101-'1-5月'!Z101</f>
        <v>0</v>
      </c>
      <c r="AA101" s="26">
        <f>'1-6月'!AA101-'1-5月'!AA101</f>
        <v>0</v>
      </c>
      <c r="AB101" s="26">
        <f>'1-6月'!AB101-'1-5月'!AB101</f>
        <v>-1680</v>
      </c>
      <c r="AC101" s="26">
        <f>'1-6月'!AC101-'1-5月'!AC101</f>
        <v>290</v>
      </c>
      <c r="AD101" s="26">
        <f>'1-6月'!AD101-'1-5月'!AD101</f>
        <v>0.0308</v>
      </c>
      <c r="AE101" s="26" t="e">
        <f>'1-6月'!AE101-'1-5月'!AE101</f>
        <v>#VALUE!</v>
      </c>
      <c r="AF101" s="26" t="e">
        <f>'1-6月'!AF101-'1-5月'!AF101</f>
        <v>#VALUE!</v>
      </c>
      <c r="AG101" s="26" t="e">
        <f>'1-6月'!AG101-'1-5月'!AG101</f>
        <v>#VALUE!</v>
      </c>
      <c r="AH101" s="26" t="e">
        <f>'1-6月'!AH101-'1-5月'!AH101</f>
        <v>#VALUE!</v>
      </c>
      <c r="AI101" s="26" t="e">
        <f>'1-6月'!AI101-'1-5月'!AI101</f>
        <v>#VALUE!</v>
      </c>
      <c r="AJ101" s="26" t="e">
        <f>'1-6月'!AJ101-'1-5月'!AJ101</f>
        <v>#VALUE!</v>
      </c>
      <c r="AK101" s="26" t="e">
        <f>'1-6月'!AK101-'1-5月'!AK101</f>
        <v>#VALUE!</v>
      </c>
      <c r="AL101" s="26" t="e">
        <f>'1-6月'!AL101-'1-5月'!AL101</f>
        <v>#VALUE!</v>
      </c>
      <c r="AM101" s="26">
        <f>'1-6月'!AM101-'1-5月'!AM101</f>
        <v>0</v>
      </c>
      <c r="AN101" s="26">
        <f>'1-6月'!AN101-'1-5月'!AN101</f>
        <v>740</v>
      </c>
      <c r="AO101" s="26">
        <f>'1-6月'!AO101-'1-5月'!AO101</f>
        <v>1470</v>
      </c>
      <c r="AP101" s="26">
        <f>'1-6月'!AP101-'1-5月'!AP101</f>
        <v>0.175</v>
      </c>
      <c r="AQ101" s="26" t="e">
        <f>'1-6月'!AQ101-'1-5月'!AQ101</f>
        <v>#VALUE!</v>
      </c>
      <c r="AR101" s="26" t="e">
        <f>'1-6月'!AR101-'1-5月'!AR101</f>
        <v>#VALUE!</v>
      </c>
      <c r="AS101" s="26" t="e">
        <f>'1-6月'!AS101-'1-5月'!AS101</f>
        <v>#VALUE!</v>
      </c>
      <c r="AT101" s="26" t="e">
        <f>'1-6月'!AT101-'1-5月'!AT101</f>
        <v>#VALUE!</v>
      </c>
      <c r="AU101" s="26" t="e">
        <f>'1-6月'!AU101-'1-5月'!AU101</f>
        <v>#VALUE!</v>
      </c>
      <c r="AV101" s="26" t="e">
        <f>'1-6月'!AV101-'1-5月'!AV101</f>
        <v>#VALUE!</v>
      </c>
      <c r="AW101" s="26" t="e">
        <f>'1-6月'!AW101-'1-5月'!AW101</f>
        <v>#VALUE!</v>
      </c>
      <c r="AX101" s="26" t="e">
        <f>'1-6月'!AX101-'1-5月'!AX101</f>
        <v>#VALUE!</v>
      </c>
      <c r="AY101" s="35"/>
    </row>
    <row r="102" customHeight="true" spans="1:51">
      <c r="A102" s="11"/>
      <c r="B102" s="13">
        <v>43</v>
      </c>
      <c r="C102" s="10" t="s">
        <v>301</v>
      </c>
      <c r="D102" s="10" t="s">
        <v>302</v>
      </c>
      <c r="E102" s="10"/>
      <c r="F102" s="15" t="s">
        <v>303</v>
      </c>
      <c r="G102" s="26">
        <f>'1-6月'!G102-'1-5月'!G102</f>
        <v>10</v>
      </c>
      <c r="H102" s="26">
        <f>'1-6月'!H102-'1-5月'!H102</f>
        <v>0.137</v>
      </c>
      <c r="I102" s="26" t="e">
        <f>'1-6月'!I102-'1-5月'!I102</f>
        <v>#VALUE!</v>
      </c>
      <c r="J102" s="26" t="e">
        <f>'1-6月'!J102-'1-5月'!J102</f>
        <v>#VALUE!</v>
      </c>
      <c r="K102" s="26" t="e">
        <f>'1-6月'!K102-'1-5月'!K102</f>
        <v>#VALUE!</v>
      </c>
      <c r="L102" s="26" t="e">
        <f>'1-6月'!L102-'1-5月'!L102</f>
        <v>#VALUE!</v>
      </c>
      <c r="M102" s="26" t="e">
        <f>'1-6月'!M102-'1-5月'!M102</f>
        <v>#VALUE!</v>
      </c>
      <c r="N102" s="26" t="e">
        <f>'1-6月'!N102-'1-5月'!N102</f>
        <v>#VALUE!</v>
      </c>
      <c r="O102" s="26">
        <f>'1-6月'!O102-'1-5月'!O102</f>
        <v>0</v>
      </c>
      <c r="P102" s="26">
        <f>'1-6月'!P102-'1-5月'!P102</f>
        <v>0</v>
      </c>
      <c r="Q102" s="26">
        <f>'1-6月'!Q102-'1-5月'!Q102</f>
        <v>2</v>
      </c>
      <c r="R102" s="26">
        <f>'1-6月'!R102-'1-5月'!R102</f>
        <v>0.1818</v>
      </c>
      <c r="S102" s="26">
        <f>'1-6月'!S102-'1-5月'!S102</f>
        <v>0</v>
      </c>
      <c r="T102" s="26">
        <f>'1-6月'!T102-'1-5月'!T102</f>
        <v>-1</v>
      </c>
      <c r="U102" s="26">
        <f>'1-6月'!U102-'1-5月'!U102</f>
        <v>1</v>
      </c>
      <c r="V102" s="26">
        <f>'1-6月'!V102-'1-5月'!V102</f>
        <v>0.1111</v>
      </c>
      <c r="W102" s="26">
        <f>'1-6月'!W102-'1-5月'!W102</f>
        <v>0</v>
      </c>
      <c r="X102" s="26">
        <f>'1-6月'!X102-'1-5月'!X102</f>
        <v>-1</v>
      </c>
      <c r="Y102" s="26">
        <f>'1-6月'!Y102-'1-5月'!Y102</f>
        <v>1</v>
      </c>
      <c r="Z102" s="26">
        <f>'1-6月'!Z102-'1-5月'!Z102</f>
        <v>0.1</v>
      </c>
      <c r="AA102" s="26">
        <f>'1-6月'!AA102-'1-5月'!AA102</f>
        <v>0</v>
      </c>
      <c r="AB102" s="26">
        <f>'1-6月'!AB102-'1-5月'!AB102</f>
        <v>-1</v>
      </c>
      <c r="AC102" s="26">
        <f>'1-6月'!AC102-'1-5月'!AC102</f>
        <v>1</v>
      </c>
      <c r="AD102" s="26">
        <f>'1-6月'!AD102-'1-5月'!AD102</f>
        <v>0.0714</v>
      </c>
      <c r="AE102" s="26">
        <f>'1-6月'!AE102-'1-5月'!AE102</f>
        <v>0</v>
      </c>
      <c r="AF102" s="26">
        <f>'1-6月'!AF102-'1-5月'!AF102</f>
        <v>-2</v>
      </c>
      <c r="AG102" s="26">
        <f>'1-6月'!AG102-'1-5月'!AG102</f>
        <v>1</v>
      </c>
      <c r="AH102" s="26">
        <f>'1-6月'!AH102-'1-5月'!AH102</f>
        <v>0.1</v>
      </c>
      <c r="AI102" s="26">
        <f>'1-6月'!AI102-'1-5月'!AI102</f>
        <v>0</v>
      </c>
      <c r="AJ102" s="26">
        <f>'1-6月'!AJ102-'1-5月'!AJ102</f>
        <v>1</v>
      </c>
      <c r="AK102" s="26">
        <f>'1-6月'!AK102-'1-5月'!AK102</f>
        <v>2</v>
      </c>
      <c r="AL102" s="26">
        <f>'1-6月'!AL102-'1-5月'!AL102</f>
        <v>0.2222</v>
      </c>
      <c r="AM102" s="26">
        <f>'1-6月'!AM102-'1-5月'!AM102</f>
        <v>0</v>
      </c>
      <c r="AN102" s="26">
        <f>'1-6月'!AN102-'1-5月'!AN102</f>
        <v>0</v>
      </c>
      <c r="AO102" s="26">
        <f>'1-6月'!AO102-'1-5月'!AO102</f>
        <v>2</v>
      </c>
      <c r="AP102" s="26">
        <f>'1-6月'!AP102-'1-5月'!AP102</f>
        <v>0.2</v>
      </c>
      <c r="AQ102" s="26" t="e">
        <f>'1-6月'!AQ102-'1-5月'!AQ102</f>
        <v>#VALUE!</v>
      </c>
      <c r="AR102" s="26" t="e">
        <f>'1-6月'!AR102-'1-5月'!AR102</f>
        <v>#VALUE!</v>
      </c>
      <c r="AS102" s="26" t="e">
        <f>'1-6月'!AS102-'1-5月'!AS102</f>
        <v>#VALUE!</v>
      </c>
      <c r="AT102" s="26" t="e">
        <f>'1-6月'!AT102-'1-5月'!AT102</f>
        <v>#VALUE!</v>
      </c>
      <c r="AU102" s="26" t="e">
        <f>'1-6月'!AU102-'1-5月'!AU102</f>
        <v>#VALUE!</v>
      </c>
      <c r="AV102" s="26" t="e">
        <f>'1-6月'!AV102-'1-5月'!AV102</f>
        <v>#VALUE!</v>
      </c>
      <c r="AW102" s="26" t="e">
        <f>'1-6月'!AW102-'1-5月'!AW102</f>
        <v>#VALUE!</v>
      </c>
      <c r="AX102" s="26" t="e">
        <f>'1-6月'!AX102-'1-5月'!AX102</f>
        <v>#VALUE!</v>
      </c>
      <c r="AY102" s="35"/>
    </row>
    <row r="103" customHeight="true" spans="1:51">
      <c r="A103" s="11"/>
      <c r="B103" s="13">
        <v>44</v>
      </c>
      <c r="C103" s="10" t="s">
        <v>304</v>
      </c>
      <c r="D103" s="10" t="s">
        <v>305</v>
      </c>
      <c r="E103" s="10"/>
      <c r="F103" s="15" t="s">
        <v>53</v>
      </c>
      <c r="G103" s="26">
        <f>'1-6月'!G103-'1-5月'!G103</f>
        <v>2.7</v>
      </c>
      <c r="H103" s="26">
        <f>'1-6月'!H103-'1-5月'!H103</f>
        <v>0.108</v>
      </c>
      <c r="I103" s="26">
        <f>'1-6月'!I103-'1-5月'!I103</f>
        <v>0</v>
      </c>
      <c r="J103" s="26">
        <f>'1-6月'!J103-'1-5月'!J103</f>
        <v>0</v>
      </c>
      <c r="K103" s="26" t="e">
        <f>'1-6月'!K103-'1-5月'!K103</f>
        <v>#VALUE!</v>
      </c>
      <c r="L103" s="26" t="e">
        <f>'1-6月'!L103-'1-5月'!L103</f>
        <v>#VALUE!</v>
      </c>
      <c r="M103" s="26" t="e">
        <f>'1-6月'!M103-'1-5月'!M103</f>
        <v>#VALUE!</v>
      </c>
      <c r="N103" s="26" t="e">
        <f>'1-6月'!N103-'1-5月'!N103</f>
        <v>#VALUE!</v>
      </c>
      <c r="O103" s="26">
        <f>'1-6月'!O103-'1-5月'!O103</f>
        <v>0</v>
      </c>
      <c r="P103" s="26">
        <f>'1-6月'!P103-'1-5月'!P103</f>
        <v>1</v>
      </c>
      <c r="Q103" s="26">
        <f>'1-6月'!Q103-'1-5月'!Q103</f>
        <v>1</v>
      </c>
      <c r="R103" s="26">
        <f>'1-6月'!R103-'1-5月'!R103</f>
        <v>0.11</v>
      </c>
      <c r="S103" s="26">
        <f>'1-6月'!S103-'1-5月'!S103</f>
        <v>0</v>
      </c>
      <c r="T103" s="26">
        <f>'1-6月'!T103-'1-5月'!T103</f>
        <v>-1</v>
      </c>
      <c r="U103" s="26">
        <f>'1-6月'!U103-'1-5月'!U103</f>
        <v>0</v>
      </c>
      <c r="V103" s="26">
        <f>'1-6月'!V103-'1-5月'!V103</f>
        <v>0</v>
      </c>
      <c r="W103" s="26">
        <f>'1-6月'!W103-'1-5月'!W103</f>
        <v>0</v>
      </c>
      <c r="X103" s="26">
        <f>'1-6月'!X103-'1-5月'!X103</f>
        <v>-1</v>
      </c>
      <c r="Y103" s="26">
        <f>'1-6月'!Y103-'1-5月'!Y103</f>
        <v>0</v>
      </c>
      <c r="Z103" s="26">
        <f>'1-6月'!Z103-'1-5月'!Z103</f>
        <v>0</v>
      </c>
      <c r="AA103" s="26">
        <f>'1-6月'!AA103-'1-5月'!AA103</f>
        <v>0</v>
      </c>
      <c r="AB103" s="26">
        <f>'1-6月'!AB103-'1-5月'!AB103</f>
        <v>1</v>
      </c>
      <c r="AC103" s="26">
        <f>'1-6月'!AC103-'1-5月'!AC103</f>
        <v>1</v>
      </c>
      <c r="AD103" s="26">
        <f>'1-6月'!AD103-'1-5月'!AD103</f>
        <v>0.25</v>
      </c>
      <c r="AE103" s="26">
        <f>'1-6月'!AE103-'1-5月'!AE103</f>
        <v>0</v>
      </c>
      <c r="AF103" s="26">
        <f>'1-6月'!AF103-'1-5月'!AF103</f>
        <v>0</v>
      </c>
      <c r="AG103" s="26">
        <f>'1-6月'!AG103-'1-5月'!AG103</f>
        <v>0</v>
      </c>
      <c r="AH103" s="26">
        <f>'1-6月'!AH103-'1-5月'!AH103</f>
        <v>0</v>
      </c>
      <c r="AI103" s="26">
        <f>'1-6月'!AI103-'1-5月'!AI103</f>
        <v>0</v>
      </c>
      <c r="AJ103" s="26">
        <f>'1-6月'!AJ103-'1-5月'!AJ103</f>
        <v>0.7</v>
      </c>
      <c r="AK103" s="26">
        <f>'1-6月'!AK103-'1-5月'!AK103</f>
        <v>0.7</v>
      </c>
      <c r="AL103" s="26">
        <f>'1-6月'!AL103-'1-5月'!AL103</f>
        <v>0.35</v>
      </c>
      <c r="AM103" s="26">
        <f>'1-6月'!AM103-'1-5月'!AM103</f>
        <v>0</v>
      </c>
      <c r="AN103" s="26">
        <f>'1-6月'!AN103-'1-5月'!AN103</f>
        <v>0</v>
      </c>
      <c r="AO103" s="26">
        <f>'1-6月'!AO103-'1-5月'!AO103</f>
        <v>0</v>
      </c>
      <c r="AP103" s="26">
        <f>'1-6月'!AP103-'1-5月'!AP103</f>
        <v>0</v>
      </c>
      <c r="AQ103" s="26" t="e">
        <f>'1-6月'!AQ103-'1-5月'!AQ103</f>
        <v>#VALUE!</v>
      </c>
      <c r="AR103" s="26" t="e">
        <f>'1-6月'!AR103-'1-5月'!AR103</f>
        <v>#VALUE!</v>
      </c>
      <c r="AS103" s="26" t="e">
        <f>'1-6月'!AS103-'1-5月'!AS103</f>
        <v>#VALUE!</v>
      </c>
      <c r="AT103" s="26" t="e">
        <f>'1-6月'!AT103-'1-5月'!AT103</f>
        <v>#VALUE!</v>
      </c>
      <c r="AU103" s="26">
        <f>'1-6月'!AU103-'1-5月'!AU103</f>
        <v>0</v>
      </c>
      <c r="AV103" s="26">
        <f>'1-6月'!AV103-'1-5月'!AV103</f>
        <v>0</v>
      </c>
      <c r="AW103" s="26">
        <f>'1-6月'!AW103-'1-5月'!AW103</f>
        <v>0</v>
      </c>
      <c r="AX103" s="26">
        <f>'1-6月'!AX103-'1-5月'!AX103</f>
        <v>0</v>
      </c>
      <c r="AY103" s="43"/>
    </row>
    <row r="104" customHeight="true" spans="1:51">
      <c r="A104" s="6"/>
      <c r="B104" s="13">
        <v>45</v>
      </c>
      <c r="C104" s="10" t="s">
        <v>306</v>
      </c>
      <c r="D104" s="10" t="s">
        <v>307</v>
      </c>
      <c r="E104" s="10"/>
      <c r="F104" s="15" t="s">
        <v>84</v>
      </c>
      <c r="G104" s="26">
        <f>'1-6月'!G104-'1-5月'!G104</f>
        <v>6</v>
      </c>
      <c r="H104" s="26">
        <f>'1-6月'!H104-'1-5月'!H104</f>
        <v>0.2609</v>
      </c>
      <c r="I104" s="26" t="e">
        <f>'1-6月'!I104-'1-5月'!I104</f>
        <v>#VALUE!</v>
      </c>
      <c r="J104" s="26" t="e">
        <f>'1-6月'!J104-'1-5月'!J104</f>
        <v>#VALUE!</v>
      </c>
      <c r="K104" s="26">
        <f>'1-6月'!K104-'1-5月'!K104</f>
        <v>0</v>
      </c>
      <c r="L104" s="26">
        <f>'1-6月'!L104-'1-5月'!L104</f>
        <v>-1</v>
      </c>
      <c r="M104" s="26">
        <f>'1-6月'!M104-'1-5月'!M104</f>
        <v>0</v>
      </c>
      <c r="N104" s="26">
        <f>'1-6月'!N104-'1-5月'!N104</f>
        <v>0</v>
      </c>
      <c r="O104" s="26">
        <f>'1-6月'!O104-'1-5月'!O104</f>
        <v>0</v>
      </c>
      <c r="P104" s="26">
        <f>'1-6月'!P104-'1-5月'!P104</f>
        <v>1</v>
      </c>
      <c r="Q104" s="26">
        <f>'1-6月'!Q104-'1-5月'!Q104</f>
        <v>1</v>
      </c>
      <c r="R104" s="26">
        <f>'1-6月'!R104-'1-5月'!R104</f>
        <v>0.25</v>
      </c>
      <c r="S104" s="26">
        <f>'1-6月'!S104-'1-5月'!S104</f>
        <v>0</v>
      </c>
      <c r="T104" s="26">
        <f>'1-6月'!T104-'1-5月'!T104</f>
        <v>-1</v>
      </c>
      <c r="U104" s="26">
        <f>'1-6月'!U104-'1-5月'!U104</f>
        <v>1</v>
      </c>
      <c r="V104" s="26">
        <f>'1-6月'!V104-'1-5月'!V104</f>
        <v>0.3333</v>
      </c>
      <c r="W104" s="26">
        <f>'1-6月'!W104-'1-5月'!W104</f>
        <v>0</v>
      </c>
      <c r="X104" s="26">
        <f>'1-6月'!X104-'1-5月'!X104</f>
        <v>0</v>
      </c>
      <c r="Y104" s="26">
        <f>'1-6月'!Y104-'1-5月'!Y104</f>
        <v>0</v>
      </c>
      <c r="Z104" s="26">
        <f>'1-6月'!Z104-'1-5月'!Z104</f>
        <v>0</v>
      </c>
      <c r="AA104" s="26">
        <f>'1-6月'!AA104-'1-5月'!AA104</f>
        <v>0</v>
      </c>
      <c r="AB104" s="26">
        <f>'1-6月'!AB104-'1-5月'!AB104</f>
        <v>1</v>
      </c>
      <c r="AC104" s="26">
        <f>'1-6月'!AC104-'1-5月'!AC104</f>
        <v>1</v>
      </c>
      <c r="AD104" s="26">
        <f>'1-6月'!AD104-'1-5月'!AD104</f>
        <v>0.3337</v>
      </c>
      <c r="AE104" s="26">
        <f>'1-6月'!AE104-'1-5月'!AE104</f>
        <v>0</v>
      </c>
      <c r="AF104" s="26">
        <f>'1-6月'!AF104-'1-5月'!AF104</f>
        <v>-1</v>
      </c>
      <c r="AG104" s="26">
        <f>'1-6月'!AG104-'1-5月'!AG104</f>
        <v>0</v>
      </c>
      <c r="AH104" s="26">
        <f>'1-6月'!AH104-'1-5月'!AH104</f>
        <v>0</v>
      </c>
      <c r="AI104" s="26">
        <f>'1-6月'!AI104-'1-5月'!AI104</f>
        <v>0</v>
      </c>
      <c r="AJ104" s="26">
        <f>'1-6月'!AJ104-'1-5月'!AJ104</f>
        <v>-2</v>
      </c>
      <c r="AK104" s="26">
        <f>'1-6月'!AK104-'1-5月'!AK104</f>
        <v>0</v>
      </c>
      <c r="AL104" s="26">
        <f>'1-6月'!AL104-'1-5月'!AL104</f>
        <v>0</v>
      </c>
      <c r="AM104" s="26">
        <f>'1-6月'!AM104-'1-5月'!AM104</f>
        <v>0</v>
      </c>
      <c r="AN104" s="26">
        <f>'1-6月'!AN104-'1-5月'!AN104</f>
        <v>-1</v>
      </c>
      <c r="AO104" s="26">
        <f>'1-6月'!AO104-'1-5月'!AO104</f>
        <v>0</v>
      </c>
      <c r="AP104" s="26">
        <f>'1-6月'!AP104-'1-5月'!AP104</f>
        <v>0</v>
      </c>
      <c r="AQ104" s="26">
        <f>'1-6月'!AQ104-'1-5月'!AQ104</f>
        <v>0</v>
      </c>
      <c r="AR104" s="26" t="e">
        <f>'1-6月'!AR104-'1-5月'!AR104</f>
        <v>#VALUE!</v>
      </c>
      <c r="AS104" s="26" t="e">
        <f>'1-6月'!AS104-'1-5月'!AS104</f>
        <v>#VALUE!</v>
      </c>
      <c r="AT104" s="26" t="e">
        <f>'1-6月'!AT104-'1-5月'!AT104</f>
        <v>#VALUE!</v>
      </c>
      <c r="AU104" s="26">
        <f>'1-6月'!AU104-'1-5月'!AU104</f>
        <v>0</v>
      </c>
      <c r="AV104" s="26" t="e">
        <f>'1-6月'!AV104-'1-5月'!AV104</f>
        <v>#VALUE!</v>
      </c>
      <c r="AW104" s="26" t="e">
        <f>'1-6月'!AW104-'1-5月'!AW104</f>
        <v>#VALUE!</v>
      </c>
      <c r="AX104" s="26" t="e">
        <f>'1-6月'!AX104-'1-5月'!AX104</f>
        <v>#VALUE!</v>
      </c>
      <c r="AY104" s="35" t="s">
        <v>509</v>
      </c>
    </row>
    <row r="105" customHeight="true" spans="1:51">
      <c r="A105" s="8" t="s">
        <v>309</v>
      </c>
      <c r="B105" s="13">
        <v>46</v>
      </c>
      <c r="C105" s="10" t="s">
        <v>310</v>
      </c>
      <c r="D105" s="10" t="s">
        <v>311</v>
      </c>
      <c r="E105" s="10"/>
      <c r="F105" s="15" t="s">
        <v>577</v>
      </c>
      <c r="G105" s="26" t="e">
        <f>'1-6月'!G105-'1-5月'!G105</f>
        <v>#VALUE!</v>
      </c>
      <c r="H105" s="26">
        <f>'1-6月'!H105-'1-5月'!H105</f>
        <v>0</v>
      </c>
      <c r="I105" s="26">
        <f>'1-6月'!I105-'1-5月'!I105</f>
        <v>0</v>
      </c>
      <c r="J105" s="26">
        <f>'1-6月'!J105-'1-5月'!J105</f>
        <v>0</v>
      </c>
      <c r="K105" s="26">
        <f>'1-6月'!K105-'1-5月'!K105</f>
        <v>0</v>
      </c>
      <c r="L105" s="26">
        <f>'1-6月'!L105-'1-5月'!L105</f>
        <v>0</v>
      </c>
      <c r="M105" s="26">
        <f>'1-6月'!M105-'1-5月'!M105</f>
        <v>0</v>
      </c>
      <c r="N105" s="26">
        <f>'1-6月'!N105-'1-5月'!N105</f>
        <v>0</v>
      </c>
      <c r="O105" s="26">
        <f>'1-6月'!O105-'1-5月'!O105</f>
        <v>0</v>
      </c>
      <c r="P105" s="26">
        <f>'1-6月'!P105-'1-5月'!P105</f>
        <v>0</v>
      </c>
      <c r="Q105" s="26">
        <f>'1-6月'!Q105-'1-5月'!Q105</f>
        <v>0</v>
      </c>
      <c r="R105" s="26">
        <f>'1-6月'!R105-'1-5月'!R105</f>
        <v>0</v>
      </c>
      <c r="S105" s="26">
        <f>'1-6月'!S105-'1-5月'!S105</f>
        <v>0</v>
      </c>
      <c r="T105" s="26">
        <f>'1-6月'!T105-'1-5月'!T105</f>
        <v>0</v>
      </c>
      <c r="U105" s="26">
        <f>'1-6月'!U105-'1-5月'!U105</f>
        <v>0</v>
      </c>
      <c r="V105" s="26">
        <f>'1-6月'!V105-'1-5月'!V105</f>
        <v>0</v>
      </c>
      <c r="W105" s="26">
        <f>'1-6月'!W105-'1-5月'!W105</f>
        <v>0</v>
      </c>
      <c r="X105" s="26">
        <f>'1-6月'!X105-'1-5月'!X105</f>
        <v>0</v>
      </c>
      <c r="Y105" s="26">
        <f>'1-6月'!Y105-'1-5月'!Y105</f>
        <v>0</v>
      </c>
      <c r="Z105" s="26">
        <f>'1-6月'!Z105-'1-5月'!Z105</f>
        <v>0</v>
      </c>
      <c r="AA105" s="26">
        <f>'1-6月'!AA105-'1-5月'!AA105</f>
        <v>0</v>
      </c>
      <c r="AB105" s="26">
        <f>'1-6月'!AB105-'1-5月'!AB105</f>
        <v>0</v>
      </c>
      <c r="AC105" s="26">
        <f>'1-6月'!AC105-'1-5月'!AC105</f>
        <v>0</v>
      </c>
      <c r="AD105" s="26">
        <f>'1-6月'!AD105-'1-5月'!AD105</f>
        <v>0</v>
      </c>
      <c r="AE105" s="26">
        <f>'1-6月'!AE105-'1-5月'!AE105</f>
        <v>0</v>
      </c>
      <c r="AF105" s="26">
        <f>'1-6月'!AF105-'1-5月'!AF105</f>
        <v>0</v>
      </c>
      <c r="AG105" s="26">
        <f>'1-6月'!AG105-'1-5月'!AG105</f>
        <v>0</v>
      </c>
      <c r="AH105" s="26">
        <f>'1-6月'!AH105-'1-5月'!AH105</f>
        <v>0</v>
      </c>
      <c r="AI105" s="26">
        <f>'1-6月'!AI105-'1-5月'!AI105</f>
        <v>0</v>
      </c>
      <c r="AJ105" s="26">
        <f>'1-6月'!AJ105-'1-5月'!AJ105</f>
        <v>0</v>
      </c>
      <c r="AK105" s="26">
        <f>'1-6月'!AK105-'1-5月'!AK105</f>
        <v>0</v>
      </c>
      <c r="AL105" s="26">
        <f>'1-6月'!AL105-'1-5月'!AL105</f>
        <v>0</v>
      </c>
      <c r="AM105" s="26">
        <f>'1-6月'!AM105-'1-5月'!AM105</f>
        <v>0</v>
      </c>
      <c r="AN105" s="26">
        <f>'1-6月'!AN105-'1-5月'!AN105</f>
        <v>0</v>
      </c>
      <c r="AO105" s="26">
        <f>'1-6月'!AO105-'1-5月'!AO105</f>
        <v>0</v>
      </c>
      <c r="AP105" s="26">
        <f>'1-6月'!AP105-'1-5月'!AP105</f>
        <v>0</v>
      </c>
      <c r="AQ105" s="26" t="e">
        <f>'1-6月'!AQ105-'1-5月'!AQ105</f>
        <v>#VALUE!</v>
      </c>
      <c r="AR105" s="26" t="e">
        <f>'1-6月'!AR105-'1-5月'!AR105</f>
        <v>#VALUE!</v>
      </c>
      <c r="AS105" s="26" t="e">
        <f>'1-6月'!AS105-'1-5月'!AS105</f>
        <v>#VALUE!</v>
      </c>
      <c r="AT105" s="26" t="e">
        <f>'1-6月'!AT105-'1-5月'!AT105</f>
        <v>#VALUE!</v>
      </c>
      <c r="AU105" s="26" t="e">
        <f>'1-6月'!AU105-'1-5月'!AU105</f>
        <v>#VALUE!</v>
      </c>
      <c r="AV105" s="26" t="e">
        <f>'1-6月'!AV105-'1-5月'!AV105</f>
        <v>#VALUE!</v>
      </c>
      <c r="AW105" s="26" t="e">
        <f>'1-6月'!AW105-'1-5月'!AW105</f>
        <v>#VALUE!</v>
      </c>
      <c r="AX105" s="26" t="e">
        <f>'1-6月'!AX105-'1-5月'!AX105</f>
        <v>#VALUE!</v>
      </c>
      <c r="AY105" s="35"/>
    </row>
    <row r="106" customHeight="true" spans="1:51">
      <c r="A106" s="11"/>
      <c r="B106" s="13">
        <v>47</v>
      </c>
      <c r="C106" s="10" t="s">
        <v>313</v>
      </c>
      <c r="D106" s="10" t="s">
        <v>409</v>
      </c>
      <c r="E106" s="10"/>
      <c r="F106" s="15" t="s">
        <v>315</v>
      </c>
      <c r="G106" s="26" t="e">
        <f>'1-6月'!G106-'1-5月'!G106</f>
        <v>#VALUE!</v>
      </c>
      <c r="H106" s="26" t="e">
        <f>'1-6月'!H106-'1-5月'!H106</f>
        <v>#VALUE!</v>
      </c>
      <c r="I106" s="26">
        <f>'1-6月'!I106-'1-5月'!I106</f>
        <v>0</v>
      </c>
      <c r="J106" s="26">
        <f>'1-6月'!J106-'1-5月'!J106</f>
        <v>0</v>
      </c>
      <c r="K106" s="26">
        <f>'1-6月'!K106-'1-5月'!K106</f>
        <v>0</v>
      </c>
      <c r="L106" s="26" t="e">
        <f>'1-6月'!L106-'1-5月'!L106</f>
        <v>#VALUE!</v>
      </c>
      <c r="M106" s="26" t="e">
        <f>'1-6月'!M106-'1-5月'!M106</f>
        <v>#VALUE!</v>
      </c>
      <c r="N106" s="26" t="e">
        <f>'1-6月'!N106-'1-5月'!N106</f>
        <v>#VALUE!</v>
      </c>
      <c r="O106" s="26">
        <f>'1-6月'!O106-'1-5月'!O106</f>
        <v>0</v>
      </c>
      <c r="P106" s="26" t="e">
        <f>'1-6月'!P106-'1-5月'!P106</f>
        <v>#VALUE!</v>
      </c>
      <c r="Q106" s="26" t="e">
        <f>'1-6月'!Q106-'1-5月'!Q106</f>
        <v>#VALUE!</v>
      </c>
      <c r="R106" s="26" t="e">
        <f>'1-6月'!R106-'1-5月'!R106</f>
        <v>#VALUE!</v>
      </c>
      <c r="S106" s="26">
        <f>'1-6月'!S106-'1-5月'!S106</f>
        <v>0</v>
      </c>
      <c r="T106" s="26" t="e">
        <f>'1-6月'!T106-'1-5月'!T106</f>
        <v>#VALUE!</v>
      </c>
      <c r="U106" s="26" t="e">
        <f>'1-6月'!U106-'1-5月'!U106</f>
        <v>#VALUE!</v>
      </c>
      <c r="V106" s="26" t="e">
        <f>'1-6月'!V106-'1-5月'!V106</f>
        <v>#VALUE!</v>
      </c>
      <c r="W106" s="26">
        <f>'1-6月'!W106-'1-5月'!W106</f>
        <v>0</v>
      </c>
      <c r="X106" s="26" t="e">
        <f>'1-6月'!X106-'1-5月'!X106</f>
        <v>#VALUE!</v>
      </c>
      <c r="Y106" s="26" t="e">
        <f>'1-6月'!Y106-'1-5月'!Y106</f>
        <v>#VALUE!</v>
      </c>
      <c r="Z106" s="26" t="e">
        <f>'1-6月'!Z106-'1-5月'!Z106</f>
        <v>#VALUE!</v>
      </c>
      <c r="AA106" s="26">
        <f>'1-6月'!AA106-'1-5月'!AA106</f>
        <v>0</v>
      </c>
      <c r="AB106" s="26" t="e">
        <f>'1-6月'!AB106-'1-5月'!AB106</f>
        <v>#VALUE!</v>
      </c>
      <c r="AC106" s="26" t="e">
        <f>'1-6月'!AC106-'1-5月'!AC106</f>
        <v>#VALUE!</v>
      </c>
      <c r="AD106" s="26" t="e">
        <f>'1-6月'!AD106-'1-5月'!AD106</f>
        <v>#VALUE!</v>
      </c>
      <c r="AE106" s="26">
        <f>'1-6月'!AE106-'1-5月'!AE106</f>
        <v>0</v>
      </c>
      <c r="AF106" s="26" t="e">
        <f>'1-6月'!AF106-'1-5月'!AF106</f>
        <v>#VALUE!</v>
      </c>
      <c r="AG106" s="26" t="e">
        <f>'1-6月'!AG106-'1-5月'!AG106</f>
        <v>#VALUE!</v>
      </c>
      <c r="AH106" s="26" t="e">
        <f>'1-6月'!AH106-'1-5月'!AH106</f>
        <v>#VALUE!</v>
      </c>
      <c r="AI106" s="26">
        <f>'1-6月'!AI106-'1-5月'!AI106</f>
        <v>0</v>
      </c>
      <c r="AJ106" s="26" t="e">
        <f>'1-6月'!AJ106-'1-5月'!AJ106</f>
        <v>#VALUE!</v>
      </c>
      <c r="AK106" s="26" t="e">
        <f>'1-6月'!AK106-'1-5月'!AK106</f>
        <v>#VALUE!</v>
      </c>
      <c r="AL106" s="26" t="e">
        <f>'1-6月'!AL106-'1-5月'!AL106</f>
        <v>#VALUE!</v>
      </c>
      <c r="AM106" s="26">
        <f>'1-6月'!AM106-'1-5月'!AM106</f>
        <v>0</v>
      </c>
      <c r="AN106" s="26" t="e">
        <f>'1-6月'!AN106-'1-5月'!AN106</f>
        <v>#VALUE!</v>
      </c>
      <c r="AO106" s="26" t="e">
        <f>'1-6月'!AO106-'1-5月'!AO106</f>
        <v>#VALUE!</v>
      </c>
      <c r="AP106" s="26" t="e">
        <f>'1-6月'!AP106-'1-5月'!AP106</f>
        <v>#VALUE!</v>
      </c>
      <c r="AQ106" s="26" t="e">
        <f>'1-6月'!AQ106-'1-5月'!AQ106</f>
        <v>#VALUE!</v>
      </c>
      <c r="AR106" s="26" t="e">
        <f>'1-6月'!AR106-'1-5月'!AR106</f>
        <v>#VALUE!</v>
      </c>
      <c r="AS106" s="26" t="e">
        <f>'1-6月'!AS106-'1-5月'!AS106</f>
        <v>#VALUE!</v>
      </c>
      <c r="AT106" s="26" t="e">
        <f>'1-6月'!AT106-'1-5月'!AT106</f>
        <v>#VALUE!</v>
      </c>
      <c r="AU106" s="26">
        <f>'1-6月'!AU106-'1-5月'!AU106</f>
        <v>0</v>
      </c>
      <c r="AV106" s="26" t="e">
        <f>'1-6月'!AV106-'1-5月'!AV106</f>
        <v>#VALUE!</v>
      </c>
      <c r="AW106" s="26" t="e">
        <f>'1-6月'!AW106-'1-5月'!AW106</f>
        <v>#VALUE!</v>
      </c>
      <c r="AX106" s="26" t="e">
        <f>'1-6月'!AX106-'1-5月'!AX106</f>
        <v>#VALUE!</v>
      </c>
      <c r="AY106" s="41" t="s">
        <v>317</v>
      </c>
    </row>
    <row r="107" customHeight="true" spans="1:51">
      <c r="A107" s="11"/>
      <c r="B107" s="14"/>
      <c r="C107" s="10"/>
      <c r="D107" s="10" t="s">
        <v>318</v>
      </c>
      <c r="E107" s="10"/>
      <c r="F107" s="15" t="s">
        <v>315</v>
      </c>
      <c r="G107" s="26" t="e">
        <f>'1-6月'!G107-'1-5月'!G107</f>
        <v>#VALUE!</v>
      </c>
      <c r="H107" s="26" t="e">
        <f>'1-6月'!H107-'1-5月'!H107</f>
        <v>#VALUE!</v>
      </c>
      <c r="I107" s="26">
        <f>'1-6月'!I107-'1-5月'!I107</f>
        <v>0</v>
      </c>
      <c r="J107" s="26">
        <f>'1-6月'!J107-'1-5月'!J107</f>
        <v>0</v>
      </c>
      <c r="K107" s="26" t="e">
        <f>'1-6月'!K107-'1-5月'!K107</f>
        <v>#VALUE!</v>
      </c>
      <c r="L107" s="26" t="e">
        <f>'1-6月'!L107-'1-5月'!L107</f>
        <v>#VALUE!</v>
      </c>
      <c r="M107" s="26" t="e">
        <f>'1-6月'!M107-'1-5月'!M107</f>
        <v>#VALUE!</v>
      </c>
      <c r="N107" s="26" t="e">
        <f>'1-6月'!N107-'1-5月'!N107</f>
        <v>#VALUE!</v>
      </c>
      <c r="O107" s="26" t="e">
        <f>'1-6月'!O107-'1-5月'!O107</f>
        <v>#VALUE!</v>
      </c>
      <c r="P107" s="26" t="e">
        <f>'1-6月'!P107-'1-5月'!P107</f>
        <v>#VALUE!</v>
      </c>
      <c r="Q107" s="26" t="e">
        <f>'1-6月'!Q107-'1-5月'!Q107</f>
        <v>#VALUE!</v>
      </c>
      <c r="R107" s="26" t="e">
        <f>'1-6月'!R107-'1-5月'!R107</f>
        <v>#VALUE!</v>
      </c>
      <c r="S107" s="26" t="e">
        <f>'1-6月'!S107-'1-5月'!S107</f>
        <v>#VALUE!</v>
      </c>
      <c r="T107" s="26" t="e">
        <f>'1-6月'!T107-'1-5月'!T107</f>
        <v>#VALUE!</v>
      </c>
      <c r="U107" s="26" t="e">
        <f>'1-6月'!U107-'1-5月'!U107</f>
        <v>#VALUE!</v>
      </c>
      <c r="V107" s="26" t="e">
        <f>'1-6月'!V107-'1-5月'!V107</f>
        <v>#VALUE!</v>
      </c>
      <c r="W107" s="26">
        <f>'1-6月'!W107-'1-5月'!W107</f>
        <v>0</v>
      </c>
      <c r="X107" s="26" t="e">
        <f>'1-6月'!X107-'1-5月'!X107</f>
        <v>#VALUE!</v>
      </c>
      <c r="Y107" s="26" t="e">
        <f>'1-6月'!Y107-'1-5月'!Y107</f>
        <v>#VALUE!</v>
      </c>
      <c r="Z107" s="26" t="e">
        <f>'1-6月'!Z107-'1-5月'!Z107</f>
        <v>#VALUE!</v>
      </c>
      <c r="AA107" s="26" t="e">
        <f>'1-6月'!AA107-'1-5月'!AA107</f>
        <v>#VALUE!</v>
      </c>
      <c r="AB107" s="26" t="e">
        <f>'1-6月'!AB107-'1-5月'!AB107</f>
        <v>#VALUE!</v>
      </c>
      <c r="AC107" s="26" t="e">
        <f>'1-6月'!AC107-'1-5月'!AC107</f>
        <v>#VALUE!</v>
      </c>
      <c r="AD107" s="26" t="e">
        <f>'1-6月'!AD107-'1-5月'!AD107</f>
        <v>#VALUE!</v>
      </c>
      <c r="AE107" s="26">
        <f>'1-6月'!AE107-'1-5月'!AE107</f>
        <v>0</v>
      </c>
      <c r="AF107" s="26" t="e">
        <f>'1-6月'!AF107-'1-5月'!AF107</f>
        <v>#VALUE!</v>
      </c>
      <c r="AG107" s="26" t="e">
        <f>'1-6月'!AG107-'1-5月'!AG107</f>
        <v>#VALUE!</v>
      </c>
      <c r="AH107" s="26" t="e">
        <f>'1-6月'!AH107-'1-5月'!AH107</f>
        <v>#VALUE!</v>
      </c>
      <c r="AI107" s="26">
        <f>'1-6月'!AI107-'1-5月'!AI107</f>
        <v>0</v>
      </c>
      <c r="AJ107" s="26" t="e">
        <f>'1-6月'!AJ107-'1-5月'!AJ107</f>
        <v>#VALUE!</v>
      </c>
      <c r="AK107" s="26" t="e">
        <f>'1-6月'!AK107-'1-5月'!AK107</f>
        <v>#VALUE!</v>
      </c>
      <c r="AL107" s="26" t="e">
        <f>'1-6月'!AL107-'1-5月'!AL107</f>
        <v>#VALUE!</v>
      </c>
      <c r="AM107" s="26" t="e">
        <f>'1-6月'!AM107-'1-5月'!AM107</f>
        <v>#VALUE!</v>
      </c>
      <c r="AN107" s="26" t="e">
        <f>'1-6月'!AN107-'1-5月'!AN107</f>
        <v>#VALUE!</v>
      </c>
      <c r="AO107" s="26" t="e">
        <f>'1-6月'!AO107-'1-5月'!AO107</f>
        <v>#VALUE!</v>
      </c>
      <c r="AP107" s="26" t="e">
        <f>'1-6月'!AP107-'1-5月'!AP107</f>
        <v>#VALUE!</v>
      </c>
      <c r="AQ107" s="26" t="e">
        <f>'1-6月'!AQ107-'1-5月'!AQ107</f>
        <v>#VALUE!</v>
      </c>
      <c r="AR107" s="26" t="e">
        <f>'1-6月'!AR107-'1-5月'!AR107</f>
        <v>#VALUE!</v>
      </c>
      <c r="AS107" s="26" t="e">
        <f>'1-6月'!AS107-'1-5月'!AS107</f>
        <v>#VALUE!</v>
      </c>
      <c r="AT107" s="26" t="e">
        <f>'1-6月'!AT107-'1-5月'!AT107</f>
        <v>#VALUE!</v>
      </c>
      <c r="AU107" s="26" t="e">
        <f>'1-6月'!AU107-'1-5月'!AU107</f>
        <v>#VALUE!</v>
      </c>
      <c r="AV107" s="26" t="e">
        <f>'1-6月'!AV107-'1-5月'!AV107</f>
        <v>#VALUE!</v>
      </c>
      <c r="AW107" s="26" t="e">
        <f>'1-6月'!AW107-'1-5月'!AW107</f>
        <v>#VALUE!</v>
      </c>
      <c r="AX107" s="26" t="e">
        <f>'1-6月'!AX107-'1-5月'!AX107</f>
        <v>#VALUE!</v>
      </c>
      <c r="AY107" s="23"/>
    </row>
    <row r="108" customHeight="true" spans="1:51">
      <c r="A108" s="11"/>
      <c r="B108" s="13">
        <v>48</v>
      </c>
      <c r="C108" s="10" t="s">
        <v>320</v>
      </c>
      <c r="D108" s="10" t="s">
        <v>321</v>
      </c>
      <c r="E108" s="10"/>
      <c r="F108" s="15" t="s">
        <v>322</v>
      </c>
      <c r="G108" s="26" t="e">
        <f>'1-6月'!G108-'1-5月'!G108</f>
        <v>#VALUE!</v>
      </c>
      <c r="H108" s="26" t="e">
        <f>'1-6月'!H108-'1-5月'!H108</f>
        <v>#VALUE!</v>
      </c>
      <c r="I108" s="26">
        <f>'1-6月'!I108-'1-5月'!I108</f>
        <v>0</v>
      </c>
      <c r="J108" s="26">
        <f>'1-6月'!J108-'1-5月'!J108</f>
        <v>0</v>
      </c>
      <c r="K108" s="26" t="e">
        <f>'1-6月'!K108-'1-5月'!K108</f>
        <v>#VALUE!</v>
      </c>
      <c r="L108" s="26">
        <f>'1-6月'!L108-'1-5月'!L108</f>
        <v>0</v>
      </c>
      <c r="M108" s="26">
        <f>'1-6月'!M108-'1-5月'!M108</f>
        <v>0</v>
      </c>
      <c r="N108" s="26">
        <f>'1-6月'!N108-'1-5月'!N108</f>
        <v>0</v>
      </c>
      <c r="O108" s="26">
        <f>'1-6月'!O108-'1-5月'!O108</f>
        <v>0</v>
      </c>
      <c r="P108" s="26">
        <f>'1-6月'!P108-'1-5月'!P108</f>
        <v>0</v>
      </c>
      <c r="Q108" s="26">
        <f>'1-6月'!Q108-'1-5月'!Q108</f>
        <v>0</v>
      </c>
      <c r="R108" s="26">
        <f>'1-6月'!R108-'1-5月'!R108</f>
        <v>0</v>
      </c>
      <c r="S108" s="26">
        <f>'1-6月'!S108-'1-5月'!S108</f>
        <v>0</v>
      </c>
      <c r="T108" s="26">
        <f>'1-6月'!T108-'1-5月'!T108</f>
        <v>0</v>
      </c>
      <c r="U108" s="26">
        <f>'1-6月'!U108-'1-5月'!U108</f>
        <v>0</v>
      </c>
      <c r="V108" s="26">
        <f>'1-6月'!V108-'1-5月'!V108</f>
        <v>0</v>
      </c>
      <c r="W108" s="26">
        <f>'1-6月'!W108-'1-5月'!W108</f>
        <v>0</v>
      </c>
      <c r="X108" s="26">
        <f>'1-6月'!X108-'1-5月'!X108</f>
        <v>0</v>
      </c>
      <c r="Y108" s="26">
        <f>'1-6月'!Y108-'1-5月'!Y108</f>
        <v>0</v>
      </c>
      <c r="Z108" s="26">
        <f>'1-6月'!Z108-'1-5月'!Z108</f>
        <v>0</v>
      </c>
      <c r="AA108" s="26">
        <f>'1-6月'!AA108-'1-5月'!AA108</f>
        <v>0</v>
      </c>
      <c r="AB108" s="26">
        <f>'1-6月'!AB108-'1-5月'!AB108</f>
        <v>0</v>
      </c>
      <c r="AC108" s="26">
        <f>'1-6月'!AC108-'1-5月'!AC108</f>
        <v>0</v>
      </c>
      <c r="AD108" s="26">
        <f>'1-6月'!AD108-'1-5月'!AD108</f>
        <v>0</v>
      </c>
      <c r="AE108" s="26">
        <f>'1-6月'!AE108-'1-5月'!AE108</f>
        <v>0</v>
      </c>
      <c r="AF108" s="26">
        <f>'1-6月'!AF108-'1-5月'!AF108</f>
        <v>0</v>
      </c>
      <c r="AG108" s="26">
        <f>'1-6月'!AG108-'1-5月'!AG108</f>
        <v>0</v>
      </c>
      <c r="AH108" s="26">
        <f>'1-6月'!AH108-'1-5月'!AH108</f>
        <v>0</v>
      </c>
      <c r="AI108" s="26">
        <f>'1-6月'!AI108-'1-5月'!AI108</f>
        <v>0</v>
      </c>
      <c r="AJ108" s="26">
        <f>'1-6月'!AJ108-'1-5月'!AJ108</f>
        <v>0</v>
      </c>
      <c r="AK108" s="26">
        <f>'1-6月'!AK108-'1-5月'!AK108</f>
        <v>0</v>
      </c>
      <c r="AL108" s="26">
        <f>'1-6月'!AL108-'1-5月'!AL108</f>
        <v>0</v>
      </c>
      <c r="AM108" s="26">
        <f>'1-6月'!AM108-'1-5月'!AM108</f>
        <v>0</v>
      </c>
      <c r="AN108" s="26">
        <f>'1-6月'!AN108-'1-5月'!AN108</f>
        <v>0</v>
      </c>
      <c r="AO108" s="26">
        <f>'1-6月'!AO108-'1-5月'!AO108</f>
        <v>0</v>
      </c>
      <c r="AP108" s="26">
        <f>'1-6月'!AP108-'1-5月'!AP108</f>
        <v>0</v>
      </c>
      <c r="AQ108" s="26">
        <f>'1-6月'!AQ108-'1-5月'!AQ108</f>
        <v>0</v>
      </c>
      <c r="AR108" s="26">
        <f>'1-6月'!AR108-'1-5月'!AR108</f>
        <v>0</v>
      </c>
      <c r="AS108" s="26">
        <f>'1-6月'!AS108-'1-5月'!AS108</f>
        <v>0</v>
      </c>
      <c r="AT108" s="26">
        <f>'1-6月'!AT108-'1-5月'!AT108</f>
        <v>0</v>
      </c>
      <c r="AU108" s="26">
        <f>'1-6月'!AU108-'1-5月'!AU108</f>
        <v>0</v>
      </c>
      <c r="AV108" s="26">
        <f>'1-6月'!AV108-'1-5月'!AV108</f>
        <v>0</v>
      </c>
      <c r="AW108" s="26">
        <f>'1-6月'!AW108-'1-5月'!AW108</f>
        <v>0</v>
      </c>
      <c r="AX108" s="26">
        <f>'1-6月'!AX108-'1-5月'!AX108</f>
        <v>0</v>
      </c>
      <c r="AY108" s="35" t="s">
        <v>323</v>
      </c>
    </row>
    <row r="109" customHeight="true" spans="1:51">
      <c r="A109" s="11"/>
      <c r="B109" s="13">
        <v>49</v>
      </c>
      <c r="C109" s="10" t="s">
        <v>324</v>
      </c>
      <c r="D109" s="10" t="s">
        <v>325</v>
      </c>
      <c r="E109" s="10"/>
      <c r="F109" s="15" t="s">
        <v>315</v>
      </c>
      <c r="G109" s="26">
        <f>'1-6月'!G109-'1-5月'!G109</f>
        <v>115</v>
      </c>
      <c r="H109" s="26">
        <f>'1-6月'!H109-'1-5月'!H109</f>
        <v>0.575</v>
      </c>
      <c r="I109" s="26">
        <f>'1-6月'!I109-'1-5月'!I109</f>
        <v>0</v>
      </c>
      <c r="J109" s="26" t="e">
        <f>'1-6月'!J109-'1-5月'!J109</f>
        <v>#VALUE!</v>
      </c>
      <c r="K109" s="26" t="e">
        <f>'1-6月'!K109-'1-5月'!K109</f>
        <v>#VALUE!</v>
      </c>
      <c r="L109" s="26">
        <f>'1-6月'!L109-'1-5月'!L109</f>
        <v>-62</v>
      </c>
      <c r="M109" s="26">
        <f>'1-6月'!M109-'1-5月'!M109</f>
        <v>-218</v>
      </c>
      <c r="N109" s="26">
        <f>'1-6月'!N109-'1-5月'!N109</f>
        <v>-1.09</v>
      </c>
      <c r="O109" s="26" t="e">
        <f>'1-6月'!O109-'1-5月'!O109</f>
        <v>#VALUE!</v>
      </c>
      <c r="P109" s="26" t="e">
        <f>'1-6月'!P109-'1-5月'!P109</f>
        <v>#VALUE!</v>
      </c>
      <c r="Q109" s="26" t="e">
        <f>'1-6月'!Q109-'1-5月'!Q109</f>
        <v>#VALUE!</v>
      </c>
      <c r="R109" s="26" t="e">
        <f>'1-6月'!R109-'1-5月'!R109</f>
        <v>#VALUE!</v>
      </c>
      <c r="S109" s="26" t="e">
        <f>'1-6月'!S109-'1-5月'!S109</f>
        <v>#VALUE!</v>
      </c>
      <c r="T109" s="26" t="e">
        <f>'1-6月'!T109-'1-5月'!T109</f>
        <v>#VALUE!</v>
      </c>
      <c r="U109" s="26" t="e">
        <f>'1-6月'!U109-'1-5月'!U109</f>
        <v>#VALUE!</v>
      </c>
      <c r="V109" s="26" t="e">
        <f>'1-6月'!V109-'1-5月'!V109</f>
        <v>#VALUE!</v>
      </c>
      <c r="W109" s="26" t="e">
        <f>'1-6月'!W109-'1-5月'!W109</f>
        <v>#VALUE!</v>
      </c>
      <c r="X109" s="26" t="e">
        <f>'1-6月'!X109-'1-5月'!X109</f>
        <v>#VALUE!</v>
      </c>
      <c r="Y109" s="26" t="e">
        <f>'1-6月'!Y109-'1-5月'!Y109</f>
        <v>#VALUE!</v>
      </c>
      <c r="Z109" s="26" t="e">
        <f>'1-6月'!Z109-'1-5月'!Z109</f>
        <v>#VALUE!</v>
      </c>
      <c r="AA109" s="26" t="e">
        <f>'1-6月'!AA109-'1-5月'!AA109</f>
        <v>#VALUE!</v>
      </c>
      <c r="AB109" s="26" t="e">
        <f>'1-6月'!AB109-'1-5月'!AB109</f>
        <v>#VALUE!</v>
      </c>
      <c r="AC109" s="26" t="e">
        <f>'1-6月'!AC109-'1-5月'!AC109</f>
        <v>#VALUE!</v>
      </c>
      <c r="AD109" s="26" t="e">
        <f>'1-6月'!AD109-'1-5月'!AD109</f>
        <v>#VALUE!</v>
      </c>
      <c r="AE109" s="26" t="e">
        <f>'1-6月'!AE109-'1-5月'!AE109</f>
        <v>#VALUE!</v>
      </c>
      <c r="AF109" s="26" t="e">
        <f>'1-6月'!AF109-'1-5月'!AF109</f>
        <v>#VALUE!</v>
      </c>
      <c r="AG109" s="26" t="e">
        <f>'1-6月'!AG109-'1-5月'!AG109</f>
        <v>#VALUE!</v>
      </c>
      <c r="AH109" s="26" t="e">
        <f>'1-6月'!AH109-'1-5月'!AH109</f>
        <v>#VALUE!</v>
      </c>
      <c r="AI109" s="26" t="e">
        <f>'1-6月'!AI109-'1-5月'!AI109</f>
        <v>#VALUE!</v>
      </c>
      <c r="AJ109" s="26" t="e">
        <f>'1-6月'!AJ109-'1-5月'!AJ109</f>
        <v>#VALUE!</v>
      </c>
      <c r="AK109" s="26" t="e">
        <f>'1-6月'!AK109-'1-5月'!AK109</f>
        <v>#VALUE!</v>
      </c>
      <c r="AL109" s="26" t="e">
        <f>'1-6月'!AL109-'1-5月'!AL109</f>
        <v>#VALUE!</v>
      </c>
      <c r="AM109" s="26" t="e">
        <f>'1-6月'!AM109-'1-5月'!AM109</f>
        <v>#VALUE!</v>
      </c>
      <c r="AN109" s="26" t="e">
        <f>'1-6月'!AN109-'1-5月'!AN109</f>
        <v>#VALUE!</v>
      </c>
      <c r="AO109" s="26" t="e">
        <f>'1-6月'!AO109-'1-5月'!AO109</f>
        <v>#VALUE!</v>
      </c>
      <c r="AP109" s="26" t="e">
        <f>'1-6月'!AP109-'1-5月'!AP109</f>
        <v>#VALUE!</v>
      </c>
      <c r="AQ109" s="26" t="e">
        <f>'1-6月'!AQ109-'1-5月'!AQ109</f>
        <v>#VALUE!</v>
      </c>
      <c r="AR109" s="26" t="e">
        <f>'1-6月'!AR109-'1-5月'!AR109</f>
        <v>#VALUE!</v>
      </c>
      <c r="AS109" s="26" t="e">
        <f>'1-6月'!AS109-'1-5月'!AS109</f>
        <v>#VALUE!</v>
      </c>
      <c r="AT109" s="26" t="e">
        <f>'1-6月'!AT109-'1-5月'!AT109</f>
        <v>#VALUE!</v>
      </c>
      <c r="AU109" s="26" t="e">
        <f>'1-6月'!AU109-'1-5月'!AU109</f>
        <v>#VALUE!</v>
      </c>
      <c r="AV109" s="26" t="e">
        <f>'1-6月'!AV109-'1-5月'!AV109</f>
        <v>#VALUE!</v>
      </c>
      <c r="AW109" s="26" t="e">
        <f>'1-6月'!AW109-'1-5月'!AW109</f>
        <v>#VALUE!</v>
      </c>
      <c r="AX109" s="26" t="e">
        <f>'1-6月'!AX109-'1-5月'!AX109</f>
        <v>#VALUE!</v>
      </c>
      <c r="AY109" s="35"/>
    </row>
    <row r="110" customHeight="true" spans="1:51">
      <c r="A110" s="11"/>
      <c r="B110" s="13">
        <v>50</v>
      </c>
      <c r="C110" s="10" t="s">
        <v>328</v>
      </c>
      <c r="D110" s="10" t="s">
        <v>329</v>
      </c>
      <c r="E110" s="10"/>
      <c r="F110" s="15" t="s">
        <v>315</v>
      </c>
      <c r="G110" s="26" t="e">
        <f>'1-6月'!G110-'1-5月'!G110</f>
        <v>#VALUE!</v>
      </c>
      <c r="H110" s="26" t="e">
        <f>'1-6月'!H110-'1-5月'!H110</f>
        <v>#VALUE!</v>
      </c>
      <c r="I110" s="26" t="e">
        <f>'1-6月'!I110-'1-5月'!I110</f>
        <v>#VALUE!</v>
      </c>
      <c r="J110" s="26" t="e">
        <f>'1-6月'!J110-'1-5月'!J110</f>
        <v>#VALUE!</v>
      </c>
      <c r="K110" s="26" t="e">
        <f>'1-6月'!K110-'1-5月'!K110</f>
        <v>#VALUE!</v>
      </c>
      <c r="L110" s="26" t="e">
        <f>'1-6月'!L110-'1-5月'!L110</f>
        <v>#VALUE!</v>
      </c>
      <c r="M110" s="26" t="e">
        <f>'1-6月'!M110-'1-5月'!M110</f>
        <v>#VALUE!</v>
      </c>
      <c r="N110" s="26" t="e">
        <f>'1-6月'!N110-'1-5月'!N110</f>
        <v>#VALUE!</v>
      </c>
      <c r="O110" s="26">
        <f>'1-6月'!O110-'1-5月'!O110</f>
        <v>-1</v>
      </c>
      <c r="P110" s="26" t="e">
        <f>'1-6月'!P110-'1-5月'!P110</f>
        <v>#VALUE!</v>
      </c>
      <c r="Q110" s="26" t="e">
        <f>'1-6月'!Q110-'1-5月'!Q110</f>
        <v>#VALUE!</v>
      </c>
      <c r="R110" s="26" t="e">
        <f>'1-6月'!R110-'1-5月'!R110</f>
        <v>#VALUE!</v>
      </c>
      <c r="S110" s="26">
        <f>'1-6月'!S110-'1-5月'!S110</f>
        <v>-1</v>
      </c>
      <c r="T110" s="26" t="e">
        <f>'1-6月'!T110-'1-5月'!T110</f>
        <v>#VALUE!</v>
      </c>
      <c r="U110" s="26" t="e">
        <f>'1-6月'!U110-'1-5月'!U110</f>
        <v>#VALUE!</v>
      </c>
      <c r="V110" s="26" t="e">
        <f>'1-6月'!V110-'1-5月'!V110</f>
        <v>#VALUE!</v>
      </c>
      <c r="W110" s="26">
        <f>'1-6月'!W110-'1-5月'!W110</f>
        <v>-1</v>
      </c>
      <c r="X110" s="26" t="e">
        <f>'1-6月'!X110-'1-5月'!X110</f>
        <v>#VALUE!</v>
      </c>
      <c r="Y110" s="26" t="e">
        <f>'1-6月'!Y110-'1-5月'!Y110</f>
        <v>#VALUE!</v>
      </c>
      <c r="Z110" s="26" t="e">
        <f>'1-6月'!Z110-'1-5月'!Z110</f>
        <v>#VALUE!</v>
      </c>
      <c r="AA110" s="26">
        <f>'1-6月'!AA110-'1-5月'!AA110</f>
        <v>-1</v>
      </c>
      <c r="AB110" s="26" t="e">
        <f>'1-6月'!AB110-'1-5月'!AB110</f>
        <v>#VALUE!</v>
      </c>
      <c r="AC110" s="26" t="e">
        <f>'1-6月'!AC110-'1-5月'!AC110</f>
        <v>#VALUE!</v>
      </c>
      <c r="AD110" s="26" t="e">
        <f>'1-6月'!AD110-'1-5月'!AD110</f>
        <v>#VALUE!</v>
      </c>
      <c r="AE110" s="26">
        <f>'1-6月'!AE110-'1-5月'!AE110</f>
        <v>-1</v>
      </c>
      <c r="AF110" s="26" t="e">
        <f>'1-6月'!AF110-'1-5月'!AF110</f>
        <v>#VALUE!</v>
      </c>
      <c r="AG110" s="26" t="e">
        <f>'1-6月'!AG110-'1-5月'!AG110</f>
        <v>#VALUE!</v>
      </c>
      <c r="AH110" s="26" t="e">
        <f>'1-6月'!AH110-'1-5月'!AH110</f>
        <v>#VALUE!</v>
      </c>
      <c r="AI110" s="26">
        <f>'1-6月'!AI110-'1-5月'!AI110</f>
        <v>-1</v>
      </c>
      <c r="AJ110" s="26" t="e">
        <f>'1-6月'!AJ110-'1-5月'!AJ110</f>
        <v>#VALUE!</v>
      </c>
      <c r="AK110" s="26" t="e">
        <f>'1-6月'!AK110-'1-5月'!AK110</f>
        <v>#VALUE!</v>
      </c>
      <c r="AL110" s="26" t="e">
        <f>'1-6月'!AL110-'1-5月'!AL110</f>
        <v>#VALUE!</v>
      </c>
      <c r="AM110" s="26">
        <f>'1-6月'!AM110-'1-5月'!AM110</f>
        <v>-1</v>
      </c>
      <c r="AN110" s="26" t="e">
        <f>'1-6月'!AN110-'1-5月'!AN110</f>
        <v>#VALUE!</v>
      </c>
      <c r="AO110" s="26" t="e">
        <f>'1-6月'!AO110-'1-5月'!AO110</f>
        <v>#VALUE!</v>
      </c>
      <c r="AP110" s="26" t="e">
        <f>'1-6月'!AP110-'1-5月'!AP110</f>
        <v>#VALUE!</v>
      </c>
      <c r="AQ110" s="26">
        <f>'1-6月'!AQ110-'1-5月'!AQ110</f>
        <v>-1</v>
      </c>
      <c r="AR110" s="26" t="e">
        <f>'1-6月'!AR110-'1-5月'!AR110</f>
        <v>#VALUE!</v>
      </c>
      <c r="AS110" s="26" t="e">
        <f>'1-6月'!AS110-'1-5月'!AS110</f>
        <v>#VALUE!</v>
      </c>
      <c r="AT110" s="26" t="e">
        <f>'1-6月'!AT110-'1-5月'!AT110</f>
        <v>#VALUE!</v>
      </c>
      <c r="AU110" s="26">
        <f>'1-6月'!AU110-'1-5月'!AU110</f>
        <v>-1</v>
      </c>
      <c r="AV110" s="26" t="e">
        <f>'1-6月'!AV110-'1-5月'!AV110</f>
        <v>#VALUE!</v>
      </c>
      <c r="AW110" s="26" t="e">
        <f>'1-6月'!AW110-'1-5月'!AW110</f>
        <v>#VALUE!</v>
      </c>
      <c r="AX110" s="26" t="e">
        <f>'1-6月'!AX110-'1-5月'!AX110</f>
        <v>#VALUE!</v>
      </c>
      <c r="AY110" s="35" t="s">
        <v>332</v>
      </c>
    </row>
    <row r="111" customHeight="true" spans="1:51">
      <c r="A111" s="6"/>
      <c r="B111" s="13">
        <v>51</v>
      </c>
      <c r="C111" s="10" t="s">
        <v>334</v>
      </c>
      <c r="D111" s="10" t="s">
        <v>335</v>
      </c>
      <c r="E111" s="10"/>
      <c r="F111" s="15" t="s">
        <v>336</v>
      </c>
      <c r="G111" s="26">
        <f>'1-6月'!G111-'1-5月'!G111</f>
        <v>19</v>
      </c>
      <c r="H111" s="26">
        <f>'1-6月'!H111-'1-5月'!H111</f>
        <v>0.2375</v>
      </c>
      <c r="I111" s="26" t="e">
        <f>'1-6月'!I111-'1-5月'!I111</f>
        <v>#VALUE!</v>
      </c>
      <c r="J111" s="26">
        <f>'1-6月'!J111-'1-5月'!J111</f>
        <v>0</v>
      </c>
      <c r="K111" s="26" t="e">
        <f>'1-6月'!K111-'1-5月'!K111</f>
        <v>#VALUE!</v>
      </c>
      <c r="L111" s="26" t="e">
        <f>'1-6月'!L111-'1-5月'!L111</f>
        <v>#VALUE!</v>
      </c>
      <c r="M111" s="26" t="e">
        <f>'1-6月'!M111-'1-5月'!M111</f>
        <v>#VALUE!</v>
      </c>
      <c r="N111" s="26" t="e">
        <f>'1-6月'!N111-'1-5月'!N111</f>
        <v>#VALUE!</v>
      </c>
      <c r="O111" s="26">
        <f>'1-6月'!O111-'1-5月'!O111</f>
        <v>0</v>
      </c>
      <c r="P111" s="26">
        <f>'1-6月'!P111-'1-5月'!P111</f>
        <v>1</v>
      </c>
      <c r="Q111" s="26">
        <f>'1-6月'!Q111-'1-5月'!Q111</f>
        <v>4</v>
      </c>
      <c r="R111" s="26">
        <f>'1-6月'!R111-'1-5月'!R111</f>
        <v>0.4</v>
      </c>
      <c r="S111" s="26">
        <f>'1-6月'!S111-'1-5月'!S111</f>
        <v>0</v>
      </c>
      <c r="T111" s="26">
        <f>'1-6月'!T111-'1-5月'!T111</f>
        <v>7</v>
      </c>
      <c r="U111" s="26">
        <f>'1-6月'!U111-'1-5月'!U111</f>
        <v>7</v>
      </c>
      <c r="V111" s="26">
        <f>'1-6月'!V111-'1-5月'!V111</f>
        <v>0.875</v>
      </c>
      <c r="W111" s="26">
        <f>'1-6月'!W111-'1-5月'!W111</f>
        <v>0</v>
      </c>
      <c r="X111" s="26">
        <f>'1-6月'!X111-'1-5月'!X111</f>
        <v>2</v>
      </c>
      <c r="Y111" s="26">
        <f>'1-6月'!Y111-'1-5月'!Y111</f>
        <v>3</v>
      </c>
      <c r="Z111" s="26">
        <f>'1-6月'!Z111-'1-5月'!Z111</f>
        <v>0.375</v>
      </c>
      <c r="AA111" s="26">
        <f>'1-6月'!AA111-'1-5月'!AA111</f>
        <v>0</v>
      </c>
      <c r="AB111" s="26">
        <f>'1-6月'!AB111-'1-5月'!AB111</f>
        <v>-9</v>
      </c>
      <c r="AC111" s="26">
        <f>'1-6月'!AC111-'1-5月'!AC111</f>
        <v>0</v>
      </c>
      <c r="AD111" s="26">
        <f>'1-6月'!AD111-'1-5月'!AD111</f>
        <v>0</v>
      </c>
      <c r="AE111" s="26">
        <f>'1-6月'!AE111-'1-5月'!AE111</f>
        <v>0</v>
      </c>
      <c r="AF111" s="26">
        <f>'1-6月'!AF111-'1-5月'!AF111</f>
        <v>0</v>
      </c>
      <c r="AG111" s="26">
        <f>'1-6月'!AG111-'1-5月'!AG111</f>
        <v>0</v>
      </c>
      <c r="AH111" s="26">
        <f>'1-6月'!AH111-'1-5月'!AH111</f>
        <v>0</v>
      </c>
      <c r="AI111" s="26">
        <f>'1-6月'!AI111-'1-5月'!AI111</f>
        <v>0</v>
      </c>
      <c r="AJ111" s="26">
        <f>'1-6月'!AJ111-'1-5月'!AJ111</f>
        <v>0</v>
      </c>
      <c r="AK111" s="26">
        <f>'1-6月'!AK111-'1-5月'!AK111</f>
        <v>8</v>
      </c>
      <c r="AL111" s="26">
        <f>'1-6月'!AL111-'1-5月'!AL111</f>
        <v>1</v>
      </c>
      <c r="AM111" s="26">
        <f>'1-6月'!AM111-'1-5月'!AM111</f>
        <v>0</v>
      </c>
      <c r="AN111" s="26">
        <f>'1-6月'!AN111-'1-5月'!AN111</f>
        <v>2</v>
      </c>
      <c r="AO111" s="26">
        <f>'1-6月'!AO111-'1-5月'!AO111</f>
        <v>9</v>
      </c>
      <c r="AP111" s="26">
        <f>'1-6月'!AP111-'1-5月'!AP111</f>
        <v>0.9</v>
      </c>
      <c r="AQ111" s="26" t="e">
        <f>'1-6月'!AQ111-'1-5月'!AQ111</f>
        <v>#VALUE!</v>
      </c>
      <c r="AR111" s="26" t="e">
        <f>'1-6月'!AR111-'1-5月'!AR111</f>
        <v>#VALUE!</v>
      </c>
      <c r="AS111" s="26" t="e">
        <f>'1-6月'!AS111-'1-5月'!AS111</f>
        <v>#VALUE!</v>
      </c>
      <c r="AT111" s="26" t="e">
        <f>'1-6月'!AT111-'1-5月'!AT111</f>
        <v>#VALUE!</v>
      </c>
      <c r="AU111" s="26" t="e">
        <f>'1-6月'!AU111-'1-5月'!AU111</f>
        <v>#VALUE!</v>
      </c>
      <c r="AV111" s="26" t="e">
        <f>'1-6月'!AV111-'1-5月'!AV111</f>
        <v>#VALUE!</v>
      </c>
      <c r="AW111" s="26" t="e">
        <f>'1-6月'!AW111-'1-5月'!AW111</f>
        <v>#VALUE!</v>
      </c>
      <c r="AX111" s="26" t="e">
        <f>'1-6月'!AX111-'1-5月'!AX111</f>
        <v>#VALUE!</v>
      </c>
      <c r="AY111" s="35"/>
    </row>
  </sheetData>
  <mergeCells count="166">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D8:E8"/>
    <mergeCell ref="D9:E9"/>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40:E40"/>
    <mergeCell ref="D41:E41"/>
    <mergeCell ref="D42:E42"/>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J3:J4"/>
    <mergeCell ref="AY16:AY17"/>
    <mergeCell ref="AY22:AY24"/>
    <mergeCell ref="AY66:AY67"/>
    <mergeCell ref="AY106:AY107"/>
    <mergeCell ref="D3:E4"/>
  </mergeCells>
  <conditionalFormatting sqref="A1:AY111">
    <cfRule type="cellIs" dxfId="0" priority="1" operator="lessThan">
      <formula>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8</vt:i4>
      </vt:variant>
    </vt:vector>
  </HeadingPairs>
  <TitlesOfParts>
    <vt:vector size="8" baseType="lpstr">
      <vt:lpstr>1-9月</vt:lpstr>
      <vt:lpstr>1-8月</vt:lpstr>
      <vt:lpstr>1-7月</vt:lpstr>
      <vt:lpstr>1-6月</vt:lpstr>
      <vt:lpstr>1-5月</vt:lpstr>
      <vt:lpstr>1-4月</vt:lpstr>
      <vt:lpstr>1-3月</vt:lpstr>
      <vt:lpstr>核实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sugon</cp:lastModifiedBy>
  <dcterms:created xsi:type="dcterms:W3CDTF">2024-10-21T14:59:00Z</dcterms:created>
  <dcterms:modified xsi:type="dcterms:W3CDTF">2025-04-03T12:00:28Z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2052-11.8.2.9980</vt:lpwstr>
  </property>
  <property fmtid="{D5CDD505-2E9C-101B-9397-08002B2CF9AE}" pid="4" name="ICV">
    <vt:lpwstr>E0758D08D6DD47CE9FD14FB886CF284A_13</vt:lpwstr>
  </property>
</Properties>
</file>